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700" activeTab="2"/>
  </bookViews>
  <sheets>
    <sheet name="Sheet2" sheetId="1" r:id="rId1"/>
    <sheet name="Sheet1" sheetId="2" r:id="rId2"/>
    <sheet name="Sheet4" sheetId="3" r:id="rId3"/>
    <sheet name="FORM" sheetId="4" r:id="rId4"/>
    <sheet name="Sheet3" sheetId="5" r:id="rId5"/>
    <sheet name="PRHITUNGAN" sheetId="6" r:id="rId6"/>
    <sheet name="DXCC" sheetId="7" r:id="rId7"/>
  </sheets>
  <definedNames>
    <definedName name="_xlnm.Print_Area" localSheetId="5">'PRHITUNGAN'!$A$1:$X$82</definedName>
    <definedName name="_xlnm.Print_Titles" localSheetId="5">'PRHITUNGAN'!$A:$X,'PRHITUNGAN'!$1:$3</definedName>
    <definedName name="_xlnm.Print_Titles" localSheetId="0">'Sheet2'!$A:$O,'Sheet2'!$1:$3</definedName>
  </definedNames>
  <calcPr fullCalcOnLoad="1"/>
</workbook>
</file>

<file path=xl/sharedStrings.xml><?xml version="1.0" encoding="utf-8"?>
<sst xmlns="http://schemas.openxmlformats.org/spreadsheetml/2006/main" count="3013" uniqueCount="925">
  <si>
    <t>TARIF</t>
  </si>
  <si>
    <t>BIAYA</t>
  </si>
  <si>
    <t>NEGARA</t>
  </si>
  <si>
    <t>AS</t>
  </si>
  <si>
    <t>EU</t>
  </si>
  <si>
    <t>NA</t>
  </si>
  <si>
    <t>OC</t>
  </si>
  <si>
    <t>SA</t>
  </si>
  <si>
    <t>ISRAEL</t>
  </si>
  <si>
    <t>CROATIA</t>
  </si>
  <si>
    <t>MALTA</t>
  </si>
  <si>
    <t>W. MALAYSIA</t>
  </si>
  <si>
    <t>SINGAPORE</t>
  </si>
  <si>
    <t>TRINIDAD</t>
  </si>
  <si>
    <t>KUWAIT</t>
  </si>
  <si>
    <t>USA</t>
  </si>
  <si>
    <t>CHINA</t>
  </si>
  <si>
    <t>TAIWAN</t>
  </si>
  <si>
    <t>PROTUGAL</t>
  </si>
  <si>
    <t>GERMAN</t>
  </si>
  <si>
    <t>PHILIPINES</t>
  </si>
  <si>
    <t>SPAIN</t>
  </si>
  <si>
    <t>IRELAND</t>
  </si>
  <si>
    <t>MOLDOVA</t>
  </si>
  <si>
    <t>ESTONIA</t>
  </si>
  <si>
    <t>BELARUS</t>
  </si>
  <si>
    <t>FRANCE</t>
  </si>
  <si>
    <t>N IRELAND</t>
  </si>
  <si>
    <t>SCOTLAND</t>
  </si>
  <si>
    <t>ENGLAND</t>
  </si>
  <si>
    <t>WALES</t>
  </si>
  <si>
    <t>HUNGARY</t>
  </si>
  <si>
    <t>SWITZERLAND</t>
  </si>
  <si>
    <t>COLOMBIA</t>
  </si>
  <si>
    <t>S KOREA</t>
  </si>
  <si>
    <t>THAILAND</t>
  </si>
  <si>
    <t>ITALIA</t>
  </si>
  <si>
    <t>JAPAN</t>
  </si>
  <si>
    <t>NORWAY</t>
  </si>
  <si>
    <t>ARGENTIINA</t>
  </si>
  <si>
    <t>LUXEMBURG</t>
  </si>
  <si>
    <t>LITHUANIA</t>
  </si>
  <si>
    <t>BULGARIA</t>
  </si>
  <si>
    <t>FINLAND</t>
  </si>
  <si>
    <t>CZECH</t>
  </si>
  <si>
    <t>SLOVAKIA</t>
  </si>
  <si>
    <t>BELGIUM</t>
  </si>
  <si>
    <t>DENMARK</t>
  </si>
  <si>
    <t>NETHERLAND</t>
  </si>
  <si>
    <t>BRAZIL</t>
  </si>
  <si>
    <t>EU RUSSIA</t>
  </si>
  <si>
    <t>AS RUSIA</t>
  </si>
  <si>
    <t>SWEDEN</t>
  </si>
  <si>
    <t>POLAND</t>
  </si>
  <si>
    <t>GREECE</t>
  </si>
  <si>
    <t>TURKEY</t>
  </si>
  <si>
    <t>COSTARICA</t>
  </si>
  <si>
    <t>CANADA</t>
  </si>
  <si>
    <t>AUSTRALIA</t>
  </si>
  <si>
    <t>HONGKONG</t>
  </si>
  <si>
    <t>INDIA</t>
  </si>
  <si>
    <t>VIETNAM</t>
  </si>
  <si>
    <t>INDONESIA</t>
  </si>
  <si>
    <t>LATVIA</t>
  </si>
  <si>
    <t>ROMANIA</t>
  </si>
  <si>
    <t>YUGOSLAVIA</t>
  </si>
  <si>
    <t>VENEZUELA</t>
  </si>
  <si>
    <t>4X</t>
  </si>
  <si>
    <t>9K</t>
  </si>
  <si>
    <t>9M</t>
  </si>
  <si>
    <t>9V</t>
  </si>
  <si>
    <t>BY</t>
  </si>
  <si>
    <t>BV</t>
  </si>
  <si>
    <t>HL</t>
  </si>
  <si>
    <t>HS</t>
  </si>
  <si>
    <t>JA</t>
  </si>
  <si>
    <t>RA 0-9</t>
  </si>
  <si>
    <t>TA</t>
  </si>
  <si>
    <t>VR2</t>
  </si>
  <si>
    <t>VY2</t>
  </si>
  <si>
    <t>XV</t>
  </si>
  <si>
    <t>9A</t>
  </si>
  <si>
    <t>9H</t>
  </si>
  <si>
    <t>CT</t>
  </si>
  <si>
    <t>DA</t>
  </si>
  <si>
    <t>EA</t>
  </si>
  <si>
    <t>EI</t>
  </si>
  <si>
    <t>ER</t>
  </si>
  <si>
    <t>ES</t>
  </si>
  <si>
    <t>F</t>
  </si>
  <si>
    <t>GI</t>
  </si>
  <si>
    <t>GM</t>
  </si>
  <si>
    <t>G</t>
  </si>
  <si>
    <t>GW</t>
  </si>
  <si>
    <t>HA</t>
  </si>
  <si>
    <t>HB</t>
  </si>
  <si>
    <t>I</t>
  </si>
  <si>
    <t>LA</t>
  </si>
  <si>
    <t>LX</t>
  </si>
  <si>
    <t>LY</t>
  </si>
  <si>
    <t>LZ</t>
  </si>
  <si>
    <t>OE</t>
  </si>
  <si>
    <t>OF</t>
  </si>
  <si>
    <t>OK</t>
  </si>
  <si>
    <t>OM</t>
  </si>
  <si>
    <t>ON</t>
  </si>
  <si>
    <t>OZ</t>
  </si>
  <si>
    <t>PA</t>
  </si>
  <si>
    <t>SM</t>
  </si>
  <si>
    <t>SP</t>
  </si>
  <si>
    <t>SV</t>
  </si>
  <si>
    <t>YL</t>
  </si>
  <si>
    <t>YO</t>
  </si>
  <si>
    <t>YT</t>
  </si>
  <si>
    <t>9Y</t>
  </si>
  <si>
    <t>K - W</t>
  </si>
  <si>
    <t>TI</t>
  </si>
  <si>
    <t>VA</t>
  </si>
  <si>
    <t>DU</t>
  </si>
  <si>
    <t>VK</t>
  </si>
  <si>
    <t>YB</t>
  </si>
  <si>
    <t>HK</t>
  </si>
  <si>
    <t>LU</t>
  </si>
  <si>
    <t>PY</t>
  </si>
  <si>
    <t>YV</t>
  </si>
  <si>
    <t xml:space="preserve"> </t>
  </si>
  <si>
    <t>TURUN</t>
  </si>
  <si>
    <t>DAFTAR NEGARA-NEGARA DX YANG SERING DIDENGAR PADABAND HF</t>
  </si>
  <si>
    <t>Pack dll</t>
  </si>
  <si>
    <t>1)</t>
  </si>
  <si>
    <t>Spratly Is.</t>
  </si>
  <si>
    <t xml:space="preserve">AS </t>
  </si>
  <si>
    <t xml:space="preserve">5Ø </t>
  </si>
  <si>
    <t>1AØ(1)</t>
  </si>
  <si>
    <t>Sov. Mil. Order of Malta</t>
  </si>
  <si>
    <t xml:space="preserve">EU </t>
  </si>
  <si>
    <t>3A</t>
  </si>
  <si>
    <t>Monaco</t>
  </si>
  <si>
    <t xml:space="preserve">3B6, 7 </t>
  </si>
  <si>
    <t xml:space="preserve">Agalega &amp; St. Brandon </t>
  </si>
  <si>
    <t xml:space="preserve">AF </t>
  </si>
  <si>
    <t>3B8</t>
  </si>
  <si>
    <t xml:space="preserve">Mauritius </t>
  </si>
  <si>
    <t>3B9</t>
  </si>
  <si>
    <t>Rodrigues I.</t>
  </si>
  <si>
    <t xml:space="preserve">3C </t>
  </si>
  <si>
    <t xml:space="preserve">Equatorial Guinea </t>
  </si>
  <si>
    <t>3CØ</t>
  </si>
  <si>
    <t xml:space="preserve">Pagalu I.  </t>
  </si>
  <si>
    <t>3D2</t>
  </si>
  <si>
    <t xml:space="preserve">Fiji  </t>
  </si>
  <si>
    <t xml:space="preserve">OC </t>
  </si>
  <si>
    <t xml:space="preserve">3D2 </t>
  </si>
  <si>
    <t>Conway Reef</t>
  </si>
  <si>
    <t xml:space="preserve">Rotuma I.  </t>
  </si>
  <si>
    <t xml:space="preserve">3DA </t>
  </si>
  <si>
    <t>Swaziland</t>
  </si>
  <si>
    <t xml:space="preserve">3V </t>
  </si>
  <si>
    <t>Tunisia</t>
  </si>
  <si>
    <t>3W, XV</t>
  </si>
  <si>
    <t>Vietnam</t>
  </si>
  <si>
    <t xml:space="preserve">3X </t>
  </si>
  <si>
    <t xml:space="preserve">Guinea </t>
  </si>
  <si>
    <t>3Y</t>
  </si>
  <si>
    <t xml:space="preserve">Bouvet </t>
  </si>
  <si>
    <t xml:space="preserve">Peter I I.  </t>
  </si>
  <si>
    <t xml:space="preserve">AN </t>
  </si>
  <si>
    <t>4J,4K</t>
  </si>
  <si>
    <t>Azerbaijan</t>
  </si>
  <si>
    <t>4L</t>
  </si>
  <si>
    <t xml:space="preserve">Georgia </t>
  </si>
  <si>
    <t>4P-4S</t>
  </si>
  <si>
    <t xml:space="preserve">Sri Lanka  </t>
  </si>
  <si>
    <t xml:space="preserve">4U_ITU </t>
  </si>
  <si>
    <t xml:space="preserve">ITU HQ </t>
  </si>
  <si>
    <t>4U_UN</t>
  </si>
  <si>
    <t>United Nations HQ</t>
  </si>
  <si>
    <t xml:space="preserve">NA </t>
  </si>
  <si>
    <t xml:space="preserve">Ø8 </t>
  </si>
  <si>
    <t>Ø5</t>
  </si>
  <si>
    <t>4X, 4Z</t>
  </si>
  <si>
    <t>Israel</t>
  </si>
  <si>
    <t>2Ø</t>
  </si>
  <si>
    <t xml:space="preserve">5A </t>
  </si>
  <si>
    <t>Libya</t>
  </si>
  <si>
    <t>5B</t>
  </si>
  <si>
    <t>Cyprus</t>
  </si>
  <si>
    <t>5H-5I</t>
  </si>
  <si>
    <t xml:space="preserve">Tanzania </t>
  </si>
  <si>
    <t>5N-5O</t>
  </si>
  <si>
    <t>Nigeria</t>
  </si>
  <si>
    <t xml:space="preserve">5R-5S </t>
  </si>
  <si>
    <t>Madagascar</t>
  </si>
  <si>
    <t xml:space="preserve">5T(2) </t>
  </si>
  <si>
    <t xml:space="preserve">Mauritania </t>
  </si>
  <si>
    <t xml:space="preserve">5U(3) </t>
  </si>
  <si>
    <t xml:space="preserve">Niger </t>
  </si>
  <si>
    <t>5V</t>
  </si>
  <si>
    <t>Togo</t>
  </si>
  <si>
    <t>5W</t>
  </si>
  <si>
    <t>Samoa</t>
  </si>
  <si>
    <t>5X</t>
  </si>
  <si>
    <t>Uganda</t>
  </si>
  <si>
    <t>5Y-5Z</t>
  </si>
  <si>
    <t>Kenya</t>
  </si>
  <si>
    <t>6V-6W(4)</t>
  </si>
  <si>
    <t>Senegal</t>
  </si>
  <si>
    <t>AF</t>
  </si>
  <si>
    <t>6Y</t>
  </si>
  <si>
    <t>Jamaica</t>
  </si>
  <si>
    <t>Ø8</t>
  </si>
  <si>
    <t xml:space="preserve">7O(5) </t>
  </si>
  <si>
    <t>Yemen</t>
  </si>
  <si>
    <t>7P</t>
  </si>
  <si>
    <t xml:space="preserve">Lesotho </t>
  </si>
  <si>
    <t xml:space="preserve">7Q </t>
  </si>
  <si>
    <t xml:space="preserve">Malawi </t>
  </si>
  <si>
    <t>7T-7Y</t>
  </si>
  <si>
    <t>Algeria</t>
  </si>
  <si>
    <t>8P</t>
  </si>
  <si>
    <t>Barbados</t>
  </si>
  <si>
    <t xml:space="preserve">8Q </t>
  </si>
  <si>
    <t>Maldives                      AS/AF</t>
  </si>
  <si>
    <t>8R</t>
  </si>
  <si>
    <t>Guyana</t>
  </si>
  <si>
    <t xml:space="preserve">SA </t>
  </si>
  <si>
    <t>Ø9</t>
  </si>
  <si>
    <t>9A(6)</t>
  </si>
  <si>
    <t xml:space="preserve">Croatia </t>
  </si>
  <si>
    <t xml:space="preserve">9G(7) </t>
  </si>
  <si>
    <t xml:space="preserve">Ghana </t>
  </si>
  <si>
    <t xml:space="preserve">Malta </t>
  </si>
  <si>
    <t>9I-9J</t>
  </si>
  <si>
    <t>Zambia</t>
  </si>
  <si>
    <t xml:space="preserve">Kuwait </t>
  </si>
  <si>
    <t>9L</t>
  </si>
  <si>
    <t>Sierra Leone</t>
  </si>
  <si>
    <t xml:space="preserve">9M2, 4(8) </t>
  </si>
  <si>
    <t xml:space="preserve">West Malaysia </t>
  </si>
  <si>
    <t xml:space="preserve">9M6, 8(8) </t>
  </si>
  <si>
    <t xml:space="preserve">East Malaysia </t>
  </si>
  <si>
    <t>9N</t>
  </si>
  <si>
    <t xml:space="preserve">Nepal </t>
  </si>
  <si>
    <t xml:space="preserve">9Q-9T </t>
  </si>
  <si>
    <t xml:space="preserve">Dem. Rep. of Congo </t>
  </si>
  <si>
    <t xml:space="preserve">9U(9) </t>
  </si>
  <si>
    <t xml:space="preserve">Burundi </t>
  </si>
  <si>
    <t>9V(1Ø)</t>
  </si>
  <si>
    <t>Singapore</t>
  </si>
  <si>
    <t xml:space="preserve">9X(9) </t>
  </si>
  <si>
    <t>Rwanda</t>
  </si>
  <si>
    <t xml:space="preserve">9Y-9Z </t>
  </si>
  <si>
    <t xml:space="preserve">Trinidad &amp; Tobago </t>
  </si>
  <si>
    <t>A2</t>
  </si>
  <si>
    <t xml:space="preserve">Botswana </t>
  </si>
  <si>
    <t>A3</t>
  </si>
  <si>
    <t xml:space="preserve">Tonga </t>
  </si>
  <si>
    <t>A4</t>
  </si>
  <si>
    <t xml:space="preserve">Oman </t>
  </si>
  <si>
    <t xml:space="preserve">A5 </t>
  </si>
  <si>
    <t>Bhutan</t>
  </si>
  <si>
    <t xml:space="preserve">A6 </t>
  </si>
  <si>
    <t>United Arab Emirates</t>
  </si>
  <si>
    <t>A7</t>
  </si>
  <si>
    <t xml:space="preserve">Qatar </t>
  </si>
  <si>
    <t>A9</t>
  </si>
  <si>
    <t xml:space="preserve">Bahrain </t>
  </si>
  <si>
    <t>AP-AS</t>
  </si>
  <si>
    <t>Pakistan</t>
  </si>
  <si>
    <t>BS7 (11)</t>
  </si>
  <si>
    <t xml:space="preserve">Scarborough Reef </t>
  </si>
  <si>
    <t>Taiwan</t>
  </si>
  <si>
    <t>BV9P (12)</t>
  </si>
  <si>
    <t>Pratas</t>
  </si>
  <si>
    <t>BY,BT</t>
  </si>
  <si>
    <t xml:space="preserve">China </t>
  </si>
  <si>
    <t>23,</t>
  </si>
  <si>
    <t>C2</t>
  </si>
  <si>
    <t>Nauru</t>
  </si>
  <si>
    <t>C3</t>
  </si>
  <si>
    <t xml:space="preserve">Andorra </t>
  </si>
  <si>
    <t>C5</t>
  </si>
  <si>
    <t xml:space="preserve">The Gambia </t>
  </si>
  <si>
    <t>C6</t>
  </si>
  <si>
    <t xml:space="preserve">Bahamas </t>
  </si>
  <si>
    <t xml:space="preserve">C8-9 </t>
  </si>
  <si>
    <t>Mozambique</t>
  </si>
  <si>
    <t xml:space="preserve">CA-CE </t>
  </si>
  <si>
    <t xml:space="preserve">Chile </t>
  </si>
  <si>
    <t>14,16</t>
  </si>
  <si>
    <t xml:space="preserve">CEØ </t>
  </si>
  <si>
    <t>Easter I.</t>
  </si>
  <si>
    <t xml:space="preserve">Juan Fernandez Is. </t>
  </si>
  <si>
    <t xml:space="preserve">San Felix &amp; San Ambrosio </t>
  </si>
  <si>
    <t>CE9/KC4^</t>
  </si>
  <si>
    <t xml:space="preserve">Antarctica </t>
  </si>
  <si>
    <t>(B)</t>
  </si>
  <si>
    <t>(C)</t>
  </si>
  <si>
    <t>CM, CO</t>
  </si>
  <si>
    <t>Cuba</t>
  </si>
  <si>
    <t>CN</t>
  </si>
  <si>
    <t xml:space="preserve">Morocco </t>
  </si>
  <si>
    <t>CP</t>
  </si>
  <si>
    <t>Bolivia</t>
  </si>
  <si>
    <t>SA  12,1Ø</t>
  </si>
  <si>
    <t>Portugal</t>
  </si>
  <si>
    <t>CT3</t>
  </si>
  <si>
    <t>Madeira Is.</t>
  </si>
  <si>
    <t>CU</t>
  </si>
  <si>
    <t>Azores</t>
  </si>
  <si>
    <t xml:space="preserve">CV-CX </t>
  </si>
  <si>
    <t>Uruguay</t>
  </si>
  <si>
    <t>CYØ</t>
  </si>
  <si>
    <t xml:space="preserve">Sable I. </t>
  </si>
  <si>
    <t xml:space="preserve">Ø9 </t>
  </si>
  <si>
    <t>CY9</t>
  </si>
  <si>
    <t xml:space="preserve">St. Paul I. </t>
  </si>
  <si>
    <t>D2-3</t>
  </si>
  <si>
    <t>Angola</t>
  </si>
  <si>
    <t>D4</t>
  </si>
  <si>
    <t>Cape Verde</t>
  </si>
  <si>
    <t>D6(13)</t>
  </si>
  <si>
    <t xml:space="preserve">Comoros </t>
  </si>
  <si>
    <t xml:space="preserve">DA-DL(14) </t>
  </si>
  <si>
    <t xml:space="preserve">Fed. Rep. of Germany </t>
  </si>
  <si>
    <t xml:space="preserve">DU-DZ </t>
  </si>
  <si>
    <t xml:space="preserve">Philippines </t>
  </si>
  <si>
    <t>E3(15)</t>
  </si>
  <si>
    <t xml:space="preserve">Eritrea </t>
  </si>
  <si>
    <t>E4 (43)</t>
  </si>
  <si>
    <t>Palestine</t>
  </si>
  <si>
    <t>EA-EH</t>
  </si>
  <si>
    <t>Spain</t>
  </si>
  <si>
    <t>EA6-EH6</t>
  </si>
  <si>
    <t>Balearic Is.</t>
  </si>
  <si>
    <t>EA8-EH8</t>
  </si>
  <si>
    <t xml:space="preserve">Canary Is. </t>
  </si>
  <si>
    <t>EA9-EH9</t>
  </si>
  <si>
    <t xml:space="preserve">Ceuta &amp; Melilla </t>
  </si>
  <si>
    <t>EI-EJ</t>
  </si>
  <si>
    <t>Ireland</t>
  </si>
  <si>
    <t>EK</t>
  </si>
  <si>
    <t xml:space="preserve">Armenia </t>
  </si>
  <si>
    <t>EL</t>
  </si>
  <si>
    <t xml:space="preserve">Liberia </t>
  </si>
  <si>
    <t xml:space="preserve">EP-EQ </t>
  </si>
  <si>
    <t xml:space="preserve">Iran </t>
  </si>
  <si>
    <t xml:space="preserve">4Ø </t>
  </si>
  <si>
    <t>Moldovia</t>
  </si>
  <si>
    <t>Estonia</t>
  </si>
  <si>
    <t xml:space="preserve">ET </t>
  </si>
  <si>
    <t>Ethiopia</t>
  </si>
  <si>
    <t>EU, EV, EW</t>
  </si>
  <si>
    <t xml:space="preserve">Belarus </t>
  </si>
  <si>
    <t>EX</t>
  </si>
  <si>
    <t xml:space="preserve">Kyrgystan </t>
  </si>
  <si>
    <t>AS   3Ø, 31</t>
  </si>
  <si>
    <t>EY</t>
  </si>
  <si>
    <t>Tajikistan</t>
  </si>
  <si>
    <t xml:space="preserve">3Ø </t>
  </si>
  <si>
    <t>EZ</t>
  </si>
  <si>
    <t>Turkmenistan</t>
  </si>
  <si>
    <t xml:space="preserve">F </t>
  </si>
  <si>
    <t>France</t>
  </si>
  <si>
    <t>FG</t>
  </si>
  <si>
    <t xml:space="preserve">Guadeloupe </t>
  </si>
  <si>
    <t xml:space="preserve">FJ, FS(1) </t>
  </si>
  <si>
    <t>Saint Martin</t>
  </si>
  <si>
    <t xml:space="preserve">FH(13) </t>
  </si>
  <si>
    <t>Mayotte</t>
  </si>
  <si>
    <t>FK</t>
  </si>
  <si>
    <t>New Caledonia</t>
  </si>
  <si>
    <t>FM</t>
  </si>
  <si>
    <t xml:space="preserve">Martinique </t>
  </si>
  <si>
    <t>FO(16)</t>
  </si>
  <si>
    <t>Austral I.</t>
  </si>
  <si>
    <t>FO</t>
  </si>
  <si>
    <t xml:space="preserve">Clipperton I. </t>
  </si>
  <si>
    <t xml:space="preserve">1Ø </t>
  </si>
  <si>
    <t>Ø7</t>
  </si>
  <si>
    <t xml:space="preserve">French Polynesia </t>
  </si>
  <si>
    <t>Marquesas I.</t>
  </si>
  <si>
    <t>FP</t>
  </si>
  <si>
    <t>St. Pierre &amp; Miquelon</t>
  </si>
  <si>
    <t>FR/G(17)</t>
  </si>
  <si>
    <t xml:space="preserve">Glorioso Is. </t>
  </si>
  <si>
    <t xml:space="preserve">FR/J, E(17) </t>
  </si>
  <si>
    <t xml:space="preserve">Juan de Nova, Europa </t>
  </si>
  <si>
    <t>FR</t>
  </si>
  <si>
    <t>Reunion</t>
  </si>
  <si>
    <t xml:space="preserve">FR/T </t>
  </si>
  <si>
    <t>Tromelin I.</t>
  </si>
  <si>
    <t xml:space="preserve">FT8W </t>
  </si>
  <si>
    <t>Crozet I.</t>
  </si>
  <si>
    <t xml:space="preserve">FT8X </t>
  </si>
  <si>
    <t xml:space="preserve">Kerguelen Is. </t>
  </si>
  <si>
    <t xml:space="preserve">FT8Z </t>
  </si>
  <si>
    <t>Amsterdam &amp; St. Paul Is.</t>
  </si>
  <si>
    <t>FW</t>
  </si>
  <si>
    <t xml:space="preserve">Wallis &amp; Futuna Is. </t>
  </si>
  <si>
    <t>FY</t>
  </si>
  <si>
    <t xml:space="preserve">French Guiana </t>
  </si>
  <si>
    <t xml:space="preserve">G, GX </t>
  </si>
  <si>
    <t>England</t>
  </si>
  <si>
    <t xml:space="preserve">GD, GT </t>
  </si>
  <si>
    <t>Isle of Man</t>
  </si>
  <si>
    <t xml:space="preserve">GI, GN </t>
  </si>
  <si>
    <t>Northern Ireland</t>
  </si>
  <si>
    <t xml:space="preserve">GJ, GH </t>
  </si>
  <si>
    <t>Jersey</t>
  </si>
  <si>
    <t xml:space="preserve">GM, GS </t>
  </si>
  <si>
    <t xml:space="preserve">Scotland </t>
  </si>
  <si>
    <t xml:space="preserve">GU, GP </t>
  </si>
  <si>
    <t xml:space="preserve">Guernsey </t>
  </si>
  <si>
    <t xml:space="preserve">GW, GC </t>
  </si>
  <si>
    <t xml:space="preserve">Wales </t>
  </si>
  <si>
    <t>H4</t>
  </si>
  <si>
    <t>Solomon Is.</t>
  </si>
  <si>
    <t>H4Ø (18)</t>
  </si>
  <si>
    <t>Temotu Province</t>
  </si>
  <si>
    <t xml:space="preserve">HA, HG </t>
  </si>
  <si>
    <t>Hungary</t>
  </si>
  <si>
    <t>Switzerland</t>
  </si>
  <si>
    <t xml:space="preserve">Liechtenstein </t>
  </si>
  <si>
    <t xml:space="preserve">HC-HD </t>
  </si>
  <si>
    <t>Ecuador</t>
  </si>
  <si>
    <t>1Ø</t>
  </si>
  <si>
    <t>HC8-HD8</t>
  </si>
  <si>
    <t xml:space="preserve">Galapagos Is. </t>
  </si>
  <si>
    <t>HH</t>
  </si>
  <si>
    <t xml:space="preserve">Haiti </t>
  </si>
  <si>
    <t>HI</t>
  </si>
  <si>
    <t xml:space="preserve">Dominican Republic </t>
  </si>
  <si>
    <t xml:space="preserve">HJ-HK </t>
  </si>
  <si>
    <t xml:space="preserve">Colombia </t>
  </si>
  <si>
    <t xml:space="preserve">HKØ </t>
  </si>
  <si>
    <t xml:space="preserve">Malpelo I. </t>
  </si>
  <si>
    <t xml:space="preserve">San Andres &amp; Providencia  </t>
  </si>
  <si>
    <t>South Korea</t>
  </si>
  <si>
    <t xml:space="preserve">HO-HP </t>
  </si>
  <si>
    <t>Panama</t>
  </si>
  <si>
    <t xml:space="preserve">HQ-HR </t>
  </si>
  <si>
    <t xml:space="preserve">Honduras </t>
  </si>
  <si>
    <t xml:space="preserve">HS, E2 </t>
  </si>
  <si>
    <t xml:space="preserve">Thailand </t>
  </si>
  <si>
    <t>HV</t>
  </si>
  <si>
    <t>Vatican</t>
  </si>
  <si>
    <t>HZ</t>
  </si>
  <si>
    <t>Saudi Arabia</t>
  </si>
  <si>
    <t xml:space="preserve">I </t>
  </si>
  <si>
    <t xml:space="preserve">Italy </t>
  </si>
  <si>
    <t>28,37</t>
  </si>
  <si>
    <t>15, 33</t>
  </si>
  <si>
    <t xml:space="preserve">IS, IM </t>
  </si>
  <si>
    <t>Sardinia</t>
  </si>
  <si>
    <t>J2</t>
  </si>
  <si>
    <t xml:space="preserve">Djibouti </t>
  </si>
  <si>
    <t>J3</t>
  </si>
  <si>
    <t xml:space="preserve">Grenada </t>
  </si>
  <si>
    <t xml:space="preserve">J5 </t>
  </si>
  <si>
    <t xml:space="preserve">Guinea-Bissau </t>
  </si>
  <si>
    <t>J6</t>
  </si>
  <si>
    <t>St. Lucia</t>
  </si>
  <si>
    <t>J7</t>
  </si>
  <si>
    <t>Dominica</t>
  </si>
  <si>
    <t>J8</t>
  </si>
  <si>
    <t>St. Vincent</t>
  </si>
  <si>
    <t>JA-JS</t>
  </si>
  <si>
    <t xml:space="preserve">Japan </t>
  </si>
  <si>
    <t>JD1(19)</t>
  </si>
  <si>
    <t>Minami Torishima</t>
  </si>
  <si>
    <t xml:space="preserve">9Ø </t>
  </si>
  <si>
    <t>JD1(2Ø)</t>
  </si>
  <si>
    <t>Ogasawara</t>
  </si>
  <si>
    <t>JT-JV</t>
  </si>
  <si>
    <t xml:space="preserve">Mongolia </t>
  </si>
  <si>
    <t>AS   32, 23</t>
  </si>
  <si>
    <t>JW</t>
  </si>
  <si>
    <t xml:space="preserve">Svalbard </t>
  </si>
  <si>
    <t>4Ø</t>
  </si>
  <si>
    <t>JX</t>
  </si>
  <si>
    <t xml:space="preserve">Jan Mayen </t>
  </si>
  <si>
    <t>JY</t>
  </si>
  <si>
    <t>Jordan</t>
  </si>
  <si>
    <t>K,W,N, AA-AK    USA</t>
  </si>
  <si>
    <t xml:space="preserve">6,7,8 </t>
  </si>
  <si>
    <t>3,4,5</t>
  </si>
  <si>
    <t>KC6, T8(21)</t>
  </si>
  <si>
    <t xml:space="preserve">Palau </t>
  </si>
  <si>
    <t xml:space="preserve">KG4 </t>
  </si>
  <si>
    <t>Guantanamo Bay</t>
  </si>
  <si>
    <t>KHØ</t>
  </si>
  <si>
    <t>Mariana Is.</t>
  </si>
  <si>
    <t>KH1</t>
  </si>
  <si>
    <t>Baker &amp; Howland Is.</t>
  </si>
  <si>
    <t xml:space="preserve">KH2 </t>
  </si>
  <si>
    <t>Guam</t>
  </si>
  <si>
    <t xml:space="preserve">KH3 </t>
  </si>
  <si>
    <t xml:space="preserve">Johnston I. </t>
  </si>
  <si>
    <t>KH4</t>
  </si>
  <si>
    <t>Midway I.</t>
  </si>
  <si>
    <t>KH5</t>
  </si>
  <si>
    <t xml:space="preserve">Palmyra &amp; Jarvis Is. </t>
  </si>
  <si>
    <t>61,62</t>
  </si>
  <si>
    <t xml:space="preserve">KH5K </t>
  </si>
  <si>
    <t>Kingman Reef</t>
  </si>
  <si>
    <t xml:space="preserve">KH6,7 </t>
  </si>
  <si>
    <t>Hawaii</t>
  </si>
  <si>
    <t xml:space="preserve">KH7K </t>
  </si>
  <si>
    <t>Kure I.</t>
  </si>
  <si>
    <t>KH8</t>
  </si>
  <si>
    <t>American Samoa</t>
  </si>
  <si>
    <t>KH9</t>
  </si>
  <si>
    <t>Wake I.</t>
  </si>
  <si>
    <t xml:space="preserve">KL7 </t>
  </si>
  <si>
    <t>Alaska</t>
  </si>
  <si>
    <t xml:space="preserve">1,2 </t>
  </si>
  <si>
    <t>KP1</t>
  </si>
  <si>
    <t xml:space="preserve">Navassa I. </t>
  </si>
  <si>
    <t xml:space="preserve">KP2 </t>
  </si>
  <si>
    <t xml:space="preserve">Virgin Is. </t>
  </si>
  <si>
    <t xml:space="preserve">KP3,4 </t>
  </si>
  <si>
    <t>Puerto Rico</t>
  </si>
  <si>
    <t>KP5(22)</t>
  </si>
  <si>
    <t>Desecheo I.</t>
  </si>
  <si>
    <t>LA-LN</t>
  </si>
  <si>
    <t>Norway</t>
  </si>
  <si>
    <t xml:space="preserve">LO-LW </t>
  </si>
  <si>
    <t>Argentina</t>
  </si>
  <si>
    <t>14,13</t>
  </si>
  <si>
    <t xml:space="preserve">Luxembourg </t>
  </si>
  <si>
    <t>Lithuania</t>
  </si>
  <si>
    <t xml:space="preserve">Bulgaria </t>
  </si>
  <si>
    <t xml:space="preserve">OA-OC </t>
  </si>
  <si>
    <t>Peru</t>
  </si>
  <si>
    <t>OD</t>
  </si>
  <si>
    <t>Lebanon</t>
  </si>
  <si>
    <t>Austria</t>
  </si>
  <si>
    <t>OF-OI</t>
  </si>
  <si>
    <t>Finland</t>
  </si>
  <si>
    <t>OHØ</t>
  </si>
  <si>
    <t>Aland Is.</t>
  </si>
  <si>
    <t xml:space="preserve">OJØ, OHØM </t>
  </si>
  <si>
    <t>Market Reef</t>
  </si>
  <si>
    <t xml:space="preserve">OK-OL(23) </t>
  </si>
  <si>
    <t>Czech Republic</t>
  </si>
  <si>
    <t xml:space="preserve">OM(23) </t>
  </si>
  <si>
    <t xml:space="preserve">Slovak Republic </t>
  </si>
  <si>
    <t>ON-OT</t>
  </si>
  <si>
    <t>Belgium</t>
  </si>
  <si>
    <t>OX</t>
  </si>
  <si>
    <t xml:space="preserve">Greenland </t>
  </si>
  <si>
    <t xml:space="preserve">5, 75 </t>
  </si>
  <si>
    <t>OY</t>
  </si>
  <si>
    <t>Faroe Is.</t>
  </si>
  <si>
    <t>Denmark</t>
  </si>
  <si>
    <t xml:space="preserve">P2(24) </t>
  </si>
  <si>
    <t>Papua New Guinea</t>
  </si>
  <si>
    <t xml:space="preserve">P4(25) </t>
  </si>
  <si>
    <t xml:space="preserve">Aruba </t>
  </si>
  <si>
    <t>P5(26)</t>
  </si>
  <si>
    <t>North Korea</t>
  </si>
  <si>
    <t>PA-PI</t>
  </si>
  <si>
    <t>Netherlands</t>
  </si>
  <si>
    <t xml:space="preserve">PJ2, 4, 9 </t>
  </si>
  <si>
    <t>Bonaire,Curacao</t>
  </si>
  <si>
    <t xml:space="preserve"> (Neth. Antilles)</t>
  </si>
  <si>
    <t>PJ5-8</t>
  </si>
  <si>
    <t>St.Maarten,Saba,</t>
  </si>
  <si>
    <t>St.Eustatius</t>
  </si>
  <si>
    <t xml:space="preserve">PP-PY </t>
  </si>
  <si>
    <t>Brazil</t>
  </si>
  <si>
    <t>(D)</t>
  </si>
  <si>
    <t>PPØ-PYØF</t>
  </si>
  <si>
    <t>Fernando de Noronha</t>
  </si>
  <si>
    <t xml:space="preserve">PPØ-PYØS St. Peter &amp; </t>
  </si>
  <si>
    <t>St. Paul Rocks</t>
  </si>
  <si>
    <t xml:space="preserve">PPØ-PYØT Trindade &amp; MartimVaz Is. </t>
  </si>
  <si>
    <t>PZ</t>
  </si>
  <si>
    <t xml:space="preserve">Suriname </t>
  </si>
  <si>
    <t xml:space="preserve">R1FJ </t>
  </si>
  <si>
    <t>Franz Josef Land</t>
  </si>
  <si>
    <t xml:space="preserve">R1MV </t>
  </si>
  <si>
    <t xml:space="preserve">Malyj Vysotskij I. </t>
  </si>
  <si>
    <t>SØ(1),(27)</t>
  </si>
  <si>
    <t>Western Sahara</t>
  </si>
  <si>
    <t xml:space="preserve">S2 </t>
  </si>
  <si>
    <t xml:space="preserve">Bangladesh </t>
  </si>
  <si>
    <t>S5, YU3(6)</t>
  </si>
  <si>
    <t xml:space="preserve">Slovenia </t>
  </si>
  <si>
    <t xml:space="preserve">S7 </t>
  </si>
  <si>
    <t xml:space="preserve">Seychelles </t>
  </si>
  <si>
    <t>S9</t>
  </si>
  <si>
    <t>Sao Tome &amp; Principe</t>
  </si>
  <si>
    <t>SA-SM</t>
  </si>
  <si>
    <t>Sweden</t>
  </si>
  <si>
    <t>SN-SR</t>
  </si>
  <si>
    <t>Poland</t>
  </si>
  <si>
    <t>ST</t>
  </si>
  <si>
    <t xml:space="preserve">Sudan </t>
  </si>
  <si>
    <t>SU</t>
  </si>
  <si>
    <t xml:space="preserve">Egypt </t>
  </si>
  <si>
    <t>SV-SZ</t>
  </si>
  <si>
    <t>Greece</t>
  </si>
  <si>
    <t xml:space="preserve">SV/A </t>
  </si>
  <si>
    <t>Mount Athos</t>
  </si>
  <si>
    <t>SV5</t>
  </si>
  <si>
    <t xml:space="preserve">Dodecanese </t>
  </si>
  <si>
    <t>SV9</t>
  </si>
  <si>
    <t xml:space="preserve">Crete </t>
  </si>
  <si>
    <t>T2(28)</t>
  </si>
  <si>
    <t>Tuvalu</t>
  </si>
  <si>
    <t>T3Ø</t>
  </si>
  <si>
    <t>W. Kiribati (Gilbert Is.)</t>
  </si>
  <si>
    <t>T31</t>
  </si>
  <si>
    <t>C. Kiribati  (Phoenix Is.)</t>
  </si>
  <si>
    <t>T32</t>
  </si>
  <si>
    <t>E. Kiribati (Line Is.)</t>
  </si>
  <si>
    <t>OC   61,63</t>
  </si>
  <si>
    <t>T33</t>
  </si>
  <si>
    <t xml:space="preserve">Banaba I. (Ocean I.) </t>
  </si>
  <si>
    <t xml:space="preserve">T5 </t>
  </si>
  <si>
    <t>Somalia</t>
  </si>
  <si>
    <t>T7</t>
  </si>
  <si>
    <t xml:space="preserve">San Marino </t>
  </si>
  <si>
    <t xml:space="preserve">T9(29) </t>
  </si>
  <si>
    <t xml:space="preserve">Bosnia-Herzegovina </t>
  </si>
  <si>
    <t>TA-TC</t>
  </si>
  <si>
    <t>Turkey                           EU/AS</t>
  </si>
  <si>
    <t>TF</t>
  </si>
  <si>
    <t>Iceland</t>
  </si>
  <si>
    <t>TG, TD</t>
  </si>
  <si>
    <t>Guatemala</t>
  </si>
  <si>
    <t>TI, TE</t>
  </si>
  <si>
    <t xml:space="preserve">Costa Rica </t>
  </si>
  <si>
    <t xml:space="preserve">TI9 </t>
  </si>
  <si>
    <t xml:space="preserve">Cocos I. </t>
  </si>
  <si>
    <t xml:space="preserve">TJ </t>
  </si>
  <si>
    <t xml:space="preserve">Cameroon </t>
  </si>
  <si>
    <t>TK</t>
  </si>
  <si>
    <t>Corsica</t>
  </si>
  <si>
    <t>TL(3Ø)</t>
  </si>
  <si>
    <t>Central Africa</t>
  </si>
  <si>
    <t>TN(31)</t>
  </si>
  <si>
    <t xml:space="preserve">Congo </t>
  </si>
  <si>
    <t xml:space="preserve">TR(32) </t>
  </si>
  <si>
    <t xml:space="preserve">Gabon </t>
  </si>
  <si>
    <t>TT(33)</t>
  </si>
  <si>
    <t>Chad</t>
  </si>
  <si>
    <t xml:space="preserve">TU(34) </t>
  </si>
  <si>
    <t xml:space="preserve">Cote d'Ivoire </t>
  </si>
  <si>
    <t>TY(35)</t>
  </si>
  <si>
    <t xml:space="preserve">Benin </t>
  </si>
  <si>
    <t xml:space="preserve">TZ(36) </t>
  </si>
  <si>
    <t>Mali</t>
  </si>
  <si>
    <t>UA-UI1,3,4,6, RA-RZ</t>
  </si>
  <si>
    <t xml:space="preserve">European Russia </t>
  </si>
  <si>
    <t>(E)</t>
  </si>
  <si>
    <t>UA2</t>
  </si>
  <si>
    <t>Kaliningrad</t>
  </si>
  <si>
    <t>UA-UI8,9,Ø RA-RZ</t>
  </si>
  <si>
    <t>Asiatic Russia</t>
  </si>
  <si>
    <t>(F)</t>
  </si>
  <si>
    <t>(G)</t>
  </si>
  <si>
    <t>UJ-UM</t>
  </si>
  <si>
    <t xml:space="preserve">Uzbekistan </t>
  </si>
  <si>
    <t>UN-UQ</t>
  </si>
  <si>
    <t xml:space="preserve">Kazakhstan </t>
  </si>
  <si>
    <t>AS    29,31</t>
  </si>
  <si>
    <t>UR-UZ, EM-EO  Ukraine</t>
  </si>
  <si>
    <t>V2</t>
  </si>
  <si>
    <t>Antigua &amp; Barbuda</t>
  </si>
  <si>
    <t>V3</t>
  </si>
  <si>
    <t>Belize</t>
  </si>
  <si>
    <t xml:space="preserve">V4(37) </t>
  </si>
  <si>
    <t>St.Kitts &amp; Nevis</t>
  </si>
  <si>
    <t>V5</t>
  </si>
  <si>
    <t>Namibia</t>
  </si>
  <si>
    <t>V6(38)</t>
  </si>
  <si>
    <t>Micronesia</t>
  </si>
  <si>
    <t>V7</t>
  </si>
  <si>
    <t>Marshall Is.</t>
  </si>
  <si>
    <t>V8</t>
  </si>
  <si>
    <t>Brunei</t>
  </si>
  <si>
    <t>VE, VO, VY Canada</t>
  </si>
  <si>
    <t>(H)</t>
  </si>
  <si>
    <t>Australia</t>
  </si>
  <si>
    <t>(I)</t>
  </si>
  <si>
    <t>29,3Ø</t>
  </si>
  <si>
    <t xml:space="preserve">VKØ </t>
  </si>
  <si>
    <t xml:space="preserve">Heard I. </t>
  </si>
  <si>
    <t>Macquarie I.</t>
  </si>
  <si>
    <t xml:space="preserve">6Ø </t>
  </si>
  <si>
    <t>3Ø</t>
  </si>
  <si>
    <t>VK9C</t>
  </si>
  <si>
    <t>Cocos-Keeling Is.</t>
  </si>
  <si>
    <t>VK9L</t>
  </si>
  <si>
    <t>Lord Howe I.</t>
  </si>
  <si>
    <t>VK9M</t>
  </si>
  <si>
    <t>Mellish Reef</t>
  </si>
  <si>
    <t>VK9N</t>
  </si>
  <si>
    <t xml:space="preserve">Norfolk I. </t>
  </si>
  <si>
    <t>VK9W</t>
  </si>
  <si>
    <t>Willis I.</t>
  </si>
  <si>
    <t>VK9X</t>
  </si>
  <si>
    <t>Christmas I.</t>
  </si>
  <si>
    <t>VP2E(37)</t>
  </si>
  <si>
    <t xml:space="preserve">Anguilla </t>
  </si>
  <si>
    <t>VP2M(37)</t>
  </si>
  <si>
    <t xml:space="preserve">Montserrat </t>
  </si>
  <si>
    <t>VP2V(37)</t>
  </si>
  <si>
    <t>British Virgin Is.</t>
  </si>
  <si>
    <t>VP5</t>
  </si>
  <si>
    <t xml:space="preserve">Turks &amp; Caicos Is. </t>
  </si>
  <si>
    <t xml:space="preserve">VP6 </t>
  </si>
  <si>
    <t>Pitcairn I.</t>
  </si>
  <si>
    <t>VP8</t>
  </si>
  <si>
    <t>Falkland Is.</t>
  </si>
  <si>
    <t>VP8, LU</t>
  </si>
  <si>
    <t>South Georgia I.</t>
  </si>
  <si>
    <t>South Orkney Is.</t>
  </si>
  <si>
    <t xml:space="preserve">South Sandwich Is. </t>
  </si>
  <si>
    <t xml:space="preserve">VP8, LU,CE9, HFØ, 4K1 </t>
  </si>
  <si>
    <t>South Shetland Is.</t>
  </si>
  <si>
    <t>VP9</t>
  </si>
  <si>
    <t>Bermuda</t>
  </si>
  <si>
    <t>VQ9</t>
  </si>
  <si>
    <t xml:space="preserve">Chagos Is. </t>
  </si>
  <si>
    <t>VS6, VR2</t>
  </si>
  <si>
    <t>Hong Kong</t>
  </si>
  <si>
    <t>VU</t>
  </si>
  <si>
    <t xml:space="preserve">India </t>
  </si>
  <si>
    <t>Andaman &amp; Nicobar Is.</t>
  </si>
  <si>
    <t xml:space="preserve">Laccadive Is. </t>
  </si>
  <si>
    <t xml:space="preserve">XA-XI </t>
  </si>
  <si>
    <t>Mexico</t>
  </si>
  <si>
    <t>Ø6</t>
  </si>
  <si>
    <t>XA4-XI4</t>
  </si>
  <si>
    <t>Revilla Gigedo</t>
  </si>
  <si>
    <t>XT(39)</t>
  </si>
  <si>
    <t>Burkina Faso</t>
  </si>
  <si>
    <t xml:space="preserve">XU </t>
  </si>
  <si>
    <t>Cambodia</t>
  </si>
  <si>
    <t xml:space="preserve">XW </t>
  </si>
  <si>
    <t xml:space="preserve">Laos </t>
  </si>
  <si>
    <t xml:space="preserve"> AS </t>
  </si>
  <si>
    <t>XX9</t>
  </si>
  <si>
    <t>Macao</t>
  </si>
  <si>
    <t xml:space="preserve">XY-XZ </t>
  </si>
  <si>
    <t>Myanmar</t>
  </si>
  <si>
    <t xml:space="preserve">YA </t>
  </si>
  <si>
    <t>Afghanistan</t>
  </si>
  <si>
    <t xml:space="preserve">YB-YH(4Ø) </t>
  </si>
  <si>
    <t xml:space="preserve">Indonesia </t>
  </si>
  <si>
    <t>OC   51,28</t>
  </si>
  <si>
    <t xml:space="preserve">YI </t>
  </si>
  <si>
    <t>Iraq</t>
  </si>
  <si>
    <t>YJ</t>
  </si>
  <si>
    <t>Vanuatu</t>
  </si>
  <si>
    <t>YK</t>
  </si>
  <si>
    <t>Syria</t>
  </si>
  <si>
    <t>Latvia</t>
  </si>
  <si>
    <t>YN</t>
  </si>
  <si>
    <t xml:space="preserve">Nicaragua </t>
  </si>
  <si>
    <t xml:space="preserve"> NA </t>
  </si>
  <si>
    <t>YO-YR</t>
  </si>
  <si>
    <t xml:space="preserve">Romania </t>
  </si>
  <si>
    <t xml:space="preserve"> EU </t>
  </si>
  <si>
    <t>YS</t>
  </si>
  <si>
    <t xml:space="preserve">El Salvador </t>
  </si>
  <si>
    <t xml:space="preserve">YT-YU, YZ </t>
  </si>
  <si>
    <t>Yugoslavia</t>
  </si>
  <si>
    <t xml:space="preserve">YV-YY </t>
  </si>
  <si>
    <t xml:space="preserve">Venezuela </t>
  </si>
  <si>
    <t xml:space="preserve"> SA </t>
  </si>
  <si>
    <t xml:space="preserve">YVØ </t>
  </si>
  <si>
    <t xml:space="preserve">Aves I. </t>
  </si>
  <si>
    <t>Z2</t>
  </si>
  <si>
    <t xml:space="preserve">Zimbabwe </t>
  </si>
  <si>
    <t xml:space="preserve"> AF </t>
  </si>
  <si>
    <t xml:space="preserve">Z3(41) </t>
  </si>
  <si>
    <t xml:space="preserve">Macedonia </t>
  </si>
  <si>
    <t>ZA</t>
  </si>
  <si>
    <t xml:space="preserve">Albania </t>
  </si>
  <si>
    <t>ZB2</t>
  </si>
  <si>
    <t>Gibraltar</t>
  </si>
  <si>
    <t xml:space="preserve">ZC4(42)UK </t>
  </si>
  <si>
    <t>Sov. Base on Cyprus</t>
  </si>
  <si>
    <t>ZD7</t>
  </si>
  <si>
    <t xml:space="preserve">St. Helena </t>
  </si>
  <si>
    <t>ZD8</t>
  </si>
  <si>
    <t xml:space="preserve">Ascension I. </t>
  </si>
  <si>
    <t>ZD9</t>
  </si>
  <si>
    <t>Tristan da Cunha &amp; Gough I.</t>
  </si>
  <si>
    <t>ZF</t>
  </si>
  <si>
    <t>Cayman Is.</t>
  </si>
  <si>
    <t>ZK1</t>
  </si>
  <si>
    <t xml:space="preserve">N. Cook Is. </t>
  </si>
  <si>
    <t>S. Cook Is.</t>
  </si>
  <si>
    <t>ZK2</t>
  </si>
  <si>
    <t>Niue</t>
  </si>
  <si>
    <t>ZK3</t>
  </si>
  <si>
    <t>Tokelau Is.</t>
  </si>
  <si>
    <t>ZL-ZM</t>
  </si>
  <si>
    <t>New Zealand</t>
  </si>
  <si>
    <t>ZL7</t>
  </si>
  <si>
    <t xml:space="preserve">Chatham Is. </t>
  </si>
  <si>
    <t xml:space="preserve"> OC </t>
  </si>
  <si>
    <t>ZL8</t>
  </si>
  <si>
    <t>Kermadec Is.</t>
  </si>
  <si>
    <t>ZL9</t>
  </si>
  <si>
    <t>Auckland&amp; Campbell Is.</t>
  </si>
  <si>
    <t>ZP</t>
  </si>
  <si>
    <t>Paraguay</t>
  </si>
  <si>
    <t>ZR-ZU</t>
  </si>
  <si>
    <t xml:space="preserve">South Africa </t>
  </si>
  <si>
    <t>ZS8</t>
  </si>
  <si>
    <t xml:space="preserve">Prince Edward &amp; Marion Is. AF </t>
  </si>
  <si>
    <t>50 gr</t>
  </si>
  <si>
    <t>10 Crd</t>
  </si>
  <si>
    <t>BARU</t>
  </si>
  <si>
    <t>LAMA</t>
  </si>
  <si>
    <t>Berat</t>
  </si>
  <si>
    <t>CALL</t>
  </si>
  <si>
    <t>SIGN</t>
  </si>
  <si>
    <t>CONT</t>
  </si>
  <si>
    <t>100 gr</t>
  </si>
  <si>
    <t>250 gr</t>
  </si>
  <si>
    <t>500 gr</t>
  </si>
  <si>
    <t>20 Crd</t>
  </si>
  <si>
    <t>50 Crd</t>
  </si>
  <si>
    <t>100 Crd</t>
  </si>
  <si>
    <t xml:space="preserve">Catatan </t>
  </si>
  <si>
    <t>Dasar Perhitungan berat per kartu adalah 5 Gram</t>
  </si>
  <si>
    <t>Disarankan Menggunakan Perhitungan Berat Minimal per Packing adalah 100 Gram  atau 20 buah Kartu agar Penurunan Tarif agak terasa</t>
  </si>
  <si>
    <t>Tarif Dalam Negeri disarankan  Rp.   150,- Perkartu  karena bila dikirim langsung adalah   Rp. 1.500 / 20 Gram = Rp. 375,- / Kartu sedangkan Tarif lama QSL Biro  Rp. 500,-</t>
  </si>
  <si>
    <t>Proses Pengirimannya disisipkan pada QSL INBOUND</t>
  </si>
  <si>
    <t>No</t>
  </si>
  <si>
    <t>ORARI NATIONAL QSL BUREAU</t>
  </si>
  <si>
    <t>PO BOX  1096 JAKARTA 10010 – GIRO POS A. 13.684</t>
  </si>
  <si>
    <t>Sudah terima dari</t>
  </si>
  <si>
    <t>Alamat</t>
  </si>
  <si>
    <t>Uang Sebesar</t>
  </si>
  <si>
    <t>Rp.</t>
  </si>
  <si>
    <t>Untuk biaya pengiriman kartu QSL / SWL dengan rincian sebagai berikut  :</t>
  </si>
  <si>
    <t>x</t>
  </si>
  <si>
    <t>lbr = Rp.</t>
  </si>
  <si>
    <t>ASIA - PASIFIC</t>
  </si>
  <si>
    <t>AMERICA</t>
  </si>
  <si>
    <t>YBØ-9</t>
  </si>
  <si>
    <t>DALAM NEGERI</t>
  </si>
  <si>
    <t>PENGIRIMAN KARTU QSL</t>
  </si>
  <si>
    <t xml:space="preserve">Keperluan </t>
  </si>
  <si>
    <t>REKAPITULASI  :</t>
  </si>
  <si>
    <t>Jakarta,</t>
  </si>
  <si>
    <t>Dalam Negeri</t>
  </si>
  <si>
    <t>Asia - Pasific</t>
  </si>
  <si>
    <t>Amerika</t>
  </si>
  <si>
    <t>Lembar</t>
  </si>
  <si>
    <t>Jumlah Biaya</t>
  </si>
  <si>
    <t>Total  Rp.</t>
  </si>
  <si>
    <t>UT</t>
  </si>
  <si>
    <t>UKRAINE</t>
  </si>
  <si>
    <t>-   BIRO QSL ORARI BELUM DAPAT MELAYANI PENGIRIMAN UNTUK NEGARA-NEGARA DI LUAR DAFTAR INI.</t>
  </si>
  <si>
    <t>ZS</t>
  </si>
  <si>
    <t>S. AFRICA</t>
  </si>
  <si>
    <t>KENYA</t>
  </si>
  <si>
    <t>NIGERIA</t>
  </si>
  <si>
    <t>Europe</t>
  </si>
  <si>
    <t>EUROPE</t>
  </si>
  <si>
    <t>AFRICA</t>
  </si>
  <si>
    <t>DJIBOUTI</t>
  </si>
  <si>
    <t>5N</t>
  </si>
  <si>
    <t>5Z</t>
  </si>
  <si>
    <t xml:space="preserve">-  KARTU QSL YANG DI LAYANI HANYA YANG SESUAI DENGAN </t>
  </si>
  <si>
    <t>90 X 40 MM</t>
  </si>
  <si>
    <t>MAX</t>
  </si>
  <si>
    <t>100 X 150 MM</t>
  </si>
  <si>
    <t xml:space="preserve">STANDAR UKURAN  </t>
  </si>
  <si>
    <t>STANDAR BERAT</t>
  </si>
  <si>
    <t>3 GRAM</t>
  </si>
  <si>
    <t>4 GRAM</t>
  </si>
  <si>
    <t>Africa</t>
  </si>
  <si>
    <t>US</t>
  </si>
  <si>
    <t>RP</t>
  </si>
  <si>
    <t>Tarif per Kg</t>
  </si>
  <si>
    <t>200 Crd</t>
  </si>
  <si>
    <t>AUTRIA</t>
  </si>
  <si>
    <t>Tarif per 2 Kg</t>
  </si>
  <si>
    <t>400 Crd</t>
  </si>
  <si>
    <t>EUROPA</t>
  </si>
  <si>
    <t>2 Kg</t>
  </si>
  <si>
    <t>/ 400 QSL</t>
  </si>
  <si>
    <t>SELISIH</t>
  </si>
  <si>
    <t>BULAT</t>
  </si>
  <si>
    <t>AUSTRIA</t>
  </si>
  <si>
    <t>PORTUGAL</t>
  </si>
  <si>
    <t>JUMLAH</t>
  </si>
  <si>
    <t>BRG CETAK AN</t>
  </si>
  <si>
    <t>POS PAKET LAUT</t>
  </si>
  <si>
    <t>VIA POS BRG CETAKAN</t>
  </si>
  <si>
    <t>MINIMAL 50 Gr = 10 QSL</t>
  </si>
  <si>
    <t xml:space="preserve">YANG </t>
  </si>
  <si>
    <t>BELAKU</t>
  </si>
  <si>
    <t>US $</t>
  </si>
  <si>
    <t>KURS RP</t>
  </si>
  <si>
    <t>1 US$ = 10.000</t>
  </si>
  <si>
    <t xml:space="preserve"> POS PAKET  MIN 2 KG</t>
  </si>
  <si>
    <t>Biaya - Biaya</t>
  </si>
  <si>
    <t>QSL Biro</t>
  </si>
  <si>
    <t>Operasional</t>
  </si>
  <si>
    <t>Biaya per QSL</t>
  </si>
  <si>
    <t>400 bh QSL</t>
  </si>
  <si>
    <t>( 2000 / 5 gr )</t>
  </si>
  <si>
    <t>Harga Kirim per QSL</t>
  </si>
  <si>
    <t>Beban Anggota</t>
  </si>
  <si>
    <t>Jumlah</t>
  </si>
  <si>
    <t>Pembulatan</t>
  </si>
  <si>
    <t>Catatan</t>
  </si>
  <si>
    <t>QSL Biro wajib segera mengirim ( Outbound ) bila jumlah telah mencapai sedikitnya 20 QSL per negara Tujuan atau telah mengendap maksimal 2 minggu</t>
  </si>
  <si>
    <t>Biaya sarana Packing, transport dan biaya lain yang timbul diperhitungan Rp 100,- / QSL Outbound</t>
  </si>
  <si>
    <t>Distribusi Inbound di subsidi ORARI Pusat, Sumber lain</t>
  </si>
  <si>
    <t xml:space="preserve">4 Gr ( berat QSL )  +  1 Gr ( berat packing + pelanggaran berat QSL )  </t>
  </si>
  <si>
    <t>Dasar Perhitungan Berat per QSL  5 Gr =&gt;</t>
  </si>
  <si>
    <t xml:space="preserve">Khusus Negara tertentu yang aktif tidak dikenakan biaya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</si>
</sst>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19">
    <font>
      <sz val="10"/>
      <name val="Times New Roman"/>
      <family val="0"/>
    </font>
    <font>
      <sz val="8"/>
      <name val="Arial Narrow"/>
      <family val="2"/>
    </font>
    <font>
      <sz val="8"/>
      <name val="Times New Roman"/>
      <family val="0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,Bold"/>
      <family val="0"/>
    </font>
    <font>
      <sz val="12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Times New Roman"/>
      <family val="0"/>
    </font>
    <font>
      <b/>
      <sz val="11"/>
      <name val="Verdana"/>
      <family val="2"/>
    </font>
    <font>
      <b/>
      <sz val="14"/>
      <name val="Verdana"/>
      <family val="2"/>
    </font>
    <font>
      <sz val="11"/>
      <name val="Arial Narrow"/>
      <family val="2"/>
    </font>
    <font>
      <b/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2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textRotation="180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3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9" fontId="3" fillId="0" borderId="2" xfId="15" applyNumberFormat="1" applyFont="1" applyBorder="1" applyAlignment="1">
      <alignment/>
    </xf>
    <xf numFmtId="169" fontId="3" fillId="0" borderId="10" xfId="15" applyNumberFormat="1" applyFont="1" applyBorder="1" applyAlignment="1">
      <alignment/>
    </xf>
    <xf numFmtId="169" fontId="3" fillId="0" borderId="3" xfId="15" applyNumberFormat="1" applyFont="1" applyBorder="1" applyAlignment="1">
      <alignment/>
    </xf>
    <xf numFmtId="169" fontId="3" fillId="0" borderId="11" xfId="15" applyNumberFormat="1" applyFont="1" applyBorder="1" applyAlignment="1">
      <alignment/>
    </xf>
    <xf numFmtId="169" fontId="3" fillId="0" borderId="12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left" indent="1"/>
    </xf>
    <xf numFmtId="169" fontId="9" fillId="0" borderId="9" xfId="15" applyNumberFormat="1" applyFont="1" applyBorder="1" applyAlignment="1">
      <alignment/>
    </xf>
    <xf numFmtId="169" fontId="10" fillId="0" borderId="9" xfId="15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169" fontId="9" fillId="0" borderId="1" xfId="15" applyNumberFormat="1" applyFont="1" applyBorder="1" applyAlignment="1">
      <alignment/>
    </xf>
    <xf numFmtId="169" fontId="10" fillId="0" borderId="1" xfId="15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169" fontId="9" fillId="0" borderId="19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indent="1"/>
    </xf>
    <xf numFmtId="169" fontId="9" fillId="0" borderId="4" xfId="15" applyNumberFormat="1" applyFont="1" applyBorder="1" applyAlignment="1">
      <alignment/>
    </xf>
    <xf numFmtId="169" fontId="10" fillId="0" borderId="4" xfId="15" applyNumberFormat="1" applyFont="1" applyBorder="1" applyAlignment="1">
      <alignment/>
    </xf>
    <xf numFmtId="169" fontId="9" fillId="0" borderId="2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9" fontId="9" fillId="0" borderId="0" xfId="15" applyNumberFormat="1" applyFont="1" applyBorder="1" applyAlignment="1">
      <alignment/>
    </xf>
    <xf numFmtId="169" fontId="10" fillId="0" borderId="0" xfId="15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69" fontId="9" fillId="0" borderId="8" xfId="15" applyNumberFormat="1" applyFont="1" applyBorder="1" applyAlignment="1">
      <alignment/>
    </xf>
    <xf numFmtId="169" fontId="10" fillId="0" borderId="8" xfId="15" applyNumberFormat="1" applyFont="1" applyBorder="1" applyAlignment="1">
      <alignment/>
    </xf>
    <xf numFmtId="169" fontId="9" fillId="0" borderId="21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left" indent="1"/>
    </xf>
    <xf numFmtId="169" fontId="9" fillId="0" borderId="5" xfId="15" applyNumberFormat="1" applyFont="1" applyBorder="1" applyAlignment="1">
      <alignment/>
    </xf>
    <xf numFmtId="169" fontId="10" fillId="0" borderId="5" xfId="15" applyNumberFormat="1" applyFont="1" applyBorder="1" applyAlignment="1">
      <alignment/>
    </xf>
    <xf numFmtId="169" fontId="9" fillId="0" borderId="2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169" fontId="9" fillId="0" borderId="0" xfId="15" applyNumberFormat="1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169" fontId="3" fillId="0" borderId="26" xfId="15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horizontal="left"/>
    </xf>
    <xf numFmtId="0" fontId="3" fillId="0" borderId="0" xfId="0" applyFont="1" applyBorder="1" applyAlignment="1" quotePrefix="1">
      <alignment horizontal="left" indent="1"/>
    </xf>
    <xf numFmtId="0" fontId="3" fillId="0" borderId="0" xfId="0" applyFont="1" applyBorder="1" applyAlignment="1" quotePrefix="1">
      <alignment/>
    </xf>
    <xf numFmtId="169" fontId="3" fillId="0" borderId="24" xfId="15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69" fontId="3" fillId="0" borderId="30" xfId="15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" fillId="0" borderId="27" xfId="0" applyFont="1" applyBorder="1" applyAlignment="1" quotePrefix="1">
      <alignment/>
    </xf>
    <xf numFmtId="0" fontId="10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9" fontId="9" fillId="0" borderId="16" xfId="0" applyNumberFormat="1" applyFont="1" applyBorder="1" applyAlignment="1">
      <alignment/>
    </xf>
    <xf numFmtId="169" fontId="9" fillId="0" borderId="31" xfId="15" applyNumberFormat="1" applyFont="1" applyBorder="1" applyAlignment="1">
      <alignment/>
    </xf>
    <xf numFmtId="169" fontId="9" fillId="0" borderId="30" xfId="15" applyNumberFormat="1" applyFont="1" applyBorder="1" applyAlignment="1">
      <alignment/>
    </xf>
    <xf numFmtId="169" fontId="9" fillId="0" borderId="32" xfId="15" applyNumberFormat="1" applyFont="1" applyBorder="1" applyAlignment="1">
      <alignment/>
    </xf>
    <xf numFmtId="169" fontId="9" fillId="0" borderId="7" xfId="15" applyNumberFormat="1" applyFont="1" applyBorder="1" applyAlignment="1">
      <alignment/>
    </xf>
    <xf numFmtId="169" fontId="9" fillId="0" borderId="28" xfId="15" applyNumberFormat="1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3" fontId="0" fillId="0" borderId="0" xfId="15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5" fillId="0" borderId="3" xfId="15" applyFont="1" applyFill="1" applyBorder="1" applyAlignment="1">
      <alignment horizontal="center"/>
    </xf>
    <xf numFmtId="43" fontId="9" fillId="0" borderId="2" xfId="15" applyFont="1" applyBorder="1" applyAlignment="1">
      <alignment/>
    </xf>
    <xf numFmtId="43" fontId="9" fillId="0" borderId="9" xfId="15" applyFont="1" applyBorder="1" applyAlignment="1">
      <alignment/>
    </xf>
    <xf numFmtId="43" fontId="9" fillId="0" borderId="18" xfId="15" applyFont="1" applyBorder="1" applyAlignment="1">
      <alignment/>
    </xf>
    <xf numFmtId="43" fontId="9" fillId="0" borderId="10" xfId="15" applyFont="1" applyBorder="1" applyAlignment="1">
      <alignment/>
    </xf>
    <xf numFmtId="43" fontId="9" fillId="0" borderId="1" xfId="15" applyFont="1" applyBorder="1" applyAlignment="1">
      <alignment/>
    </xf>
    <xf numFmtId="43" fontId="9" fillId="0" borderId="19" xfId="15" applyFont="1" applyBorder="1" applyAlignment="1">
      <alignment/>
    </xf>
    <xf numFmtId="43" fontId="9" fillId="0" borderId="3" xfId="15" applyFont="1" applyBorder="1" applyAlignment="1">
      <alignment/>
    </xf>
    <xf numFmtId="43" fontId="9" fillId="0" borderId="4" xfId="15" applyFont="1" applyBorder="1" applyAlignment="1">
      <alignment/>
    </xf>
    <xf numFmtId="43" fontId="9" fillId="0" borderId="20" xfId="15" applyFont="1" applyBorder="1" applyAlignment="1">
      <alignment/>
    </xf>
    <xf numFmtId="43" fontId="9" fillId="0" borderId="0" xfId="15" applyFont="1" applyBorder="1" applyAlignment="1">
      <alignment/>
    </xf>
    <xf numFmtId="43" fontId="0" fillId="0" borderId="0" xfId="15" applyFont="1" applyAlignment="1">
      <alignment/>
    </xf>
    <xf numFmtId="169" fontId="0" fillId="0" borderId="0" xfId="15" applyNumberFormat="1" applyAlignment="1">
      <alignment/>
    </xf>
    <xf numFmtId="169" fontId="5" fillId="0" borderId="20" xfId="15" applyNumberFormat="1" applyFont="1" applyFill="1" applyBorder="1" applyAlignment="1">
      <alignment horizontal="center"/>
    </xf>
    <xf numFmtId="169" fontId="5" fillId="0" borderId="32" xfId="15" applyNumberFormat="1" applyFont="1" applyBorder="1" applyAlignment="1">
      <alignment horizontal="center"/>
    </xf>
    <xf numFmtId="169" fontId="9" fillId="0" borderId="18" xfId="15" applyNumberFormat="1" applyFont="1" applyBorder="1" applyAlignment="1">
      <alignment/>
    </xf>
    <xf numFmtId="169" fontId="9" fillId="0" borderId="19" xfId="15" applyNumberFormat="1" applyFont="1" applyBorder="1" applyAlignment="1">
      <alignment/>
    </xf>
    <xf numFmtId="169" fontId="9" fillId="0" borderId="20" xfId="15" applyNumberFormat="1" applyFont="1" applyBorder="1" applyAlignment="1">
      <alignment/>
    </xf>
    <xf numFmtId="169" fontId="0" fillId="0" borderId="0" xfId="15" applyNumberFormat="1" applyFont="1" applyAlignment="1">
      <alignment/>
    </xf>
    <xf numFmtId="169" fontId="9" fillId="0" borderId="26" xfId="0" applyNumberFormat="1" applyFont="1" applyBorder="1" applyAlignment="1">
      <alignment/>
    </xf>
    <xf numFmtId="169" fontId="9" fillId="0" borderId="29" xfId="0" applyNumberFormat="1" applyFont="1" applyBorder="1" applyAlignment="1">
      <alignment/>
    </xf>
    <xf numFmtId="169" fontId="9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169" fontId="10" fillId="0" borderId="0" xfId="0" applyNumberFormat="1" applyFont="1" applyAlignment="1">
      <alignment/>
    </xf>
    <xf numFmtId="169" fontId="15" fillId="0" borderId="1" xfId="15" applyNumberFormat="1" applyFont="1" applyBorder="1" applyAlignment="1">
      <alignment/>
    </xf>
    <xf numFmtId="43" fontId="15" fillId="0" borderId="10" xfId="15" applyFont="1" applyBorder="1" applyAlignment="1">
      <alignment/>
    </xf>
    <xf numFmtId="169" fontId="15" fillId="0" borderId="19" xfId="15" applyNumberFormat="1" applyFont="1" applyBorder="1" applyAlignment="1">
      <alignment/>
    </xf>
    <xf numFmtId="43" fontId="9" fillId="0" borderId="17" xfId="15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69" fontId="15" fillId="0" borderId="30" xfId="15" applyNumberFormat="1" applyFont="1" applyBorder="1" applyAlignment="1">
      <alignment/>
    </xf>
    <xf numFmtId="169" fontId="15" fillId="0" borderId="19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169" fontId="3" fillId="0" borderId="13" xfId="15" applyNumberFormat="1" applyFont="1" applyBorder="1" applyAlignment="1">
      <alignment/>
    </xf>
    <xf numFmtId="169" fontId="3" fillId="0" borderId="16" xfId="15" applyNumberFormat="1" applyFont="1" applyBorder="1" applyAlignment="1">
      <alignment/>
    </xf>
    <xf numFmtId="169" fontId="3" fillId="0" borderId="17" xfId="15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169" fontId="3" fillId="0" borderId="15" xfId="15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4" xfId="0" applyFont="1" applyBorder="1" applyAlignment="1">
      <alignment horizontal="center"/>
    </xf>
    <xf numFmtId="43" fontId="9" fillId="0" borderId="13" xfId="15" applyFont="1" applyBorder="1" applyAlignment="1">
      <alignment horizontal="center" vertical="center"/>
    </xf>
    <xf numFmtId="43" fontId="9" fillId="0" borderId="12" xfId="15" applyFont="1" applyBorder="1" applyAlignment="1">
      <alignment/>
    </xf>
    <xf numFmtId="43" fontId="9" fillId="0" borderId="5" xfId="15" applyFont="1" applyBorder="1" applyAlignment="1">
      <alignment/>
    </xf>
    <xf numFmtId="43" fontId="9" fillId="0" borderId="15" xfId="15" applyFont="1" applyBorder="1" applyAlignment="1">
      <alignment/>
    </xf>
    <xf numFmtId="169" fontId="9" fillId="0" borderId="36" xfId="15" applyNumberFormat="1" applyFont="1" applyBorder="1" applyAlignment="1">
      <alignment/>
    </xf>
    <xf numFmtId="43" fontId="9" fillId="0" borderId="16" xfId="15" applyFont="1" applyBorder="1" applyAlignment="1">
      <alignment/>
    </xf>
    <xf numFmtId="169" fontId="9" fillId="0" borderId="37" xfId="15" applyNumberFormat="1" applyFont="1" applyBorder="1" applyAlignment="1">
      <alignment/>
    </xf>
    <xf numFmtId="43" fontId="9" fillId="0" borderId="17" xfId="15" applyFont="1" applyBorder="1" applyAlignment="1">
      <alignment/>
    </xf>
    <xf numFmtId="169" fontId="9" fillId="0" borderId="38" xfId="15" applyNumberFormat="1" applyFont="1" applyBorder="1" applyAlignment="1">
      <alignment/>
    </xf>
    <xf numFmtId="43" fontId="9" fillId="0" borderId="0" xfId="15" applyFont="1" applyAlignment="1">
      <alignment/>
    </xf>
    <xf numFmtId="43" fontId="9" fillId="0" borderId="13" xfId="15" applyFont="1" applyBorder="1" applyAlignment="1">
      <alignment/>
    </xf>
    <xf numFmtId="169" fontId="9" fillId="0" borderId="39" xfId="15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9" fillId="0" borderId="44" xfId="0" applyFont="1" applyBorder="1" applyAlignment="1">
      <alignment/>
    </xf>
    <xf numFmtId="169" fontId="14" fillId="0" borderId="19" xfId="0" applyNumberFormat="1" applyFont="1" applyBorder="1" applyAlignment="1">
      <alignment/>
    </xf>
    <xf numFmtId="169" fontId="14" fillId="0" borderId="20" xfId="0" applyNumberFormat="1" applyFont="1" applyBorder="1" applyAlignment="1">
      <alignment/>
    </xf>
    <xf numFmtId="169" fontId="14" fillId="0" borderId="0" xfId="15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9" fontId="14" fillId="0" borderId="18" xfId="0" applyNumberFormat="1" applyFont="1" applyBorder="1" applyAlignment="1">
      <alignment/>
    </xf>
    <xf numFmtId="169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 horizontal="left"/>
    </xf>
    <xf numFmtId="169" fontId="16" fillId="0" borderId="19" xfId="0" applyNumberFormat="1" applyFont="1" applyBorder="1" applyAlignment="1">
      <alignment/>
    </xf>
    <xf numFmtId="0" fontId="16" fillId="0" borderId="20" xfId="0" applyFont="1" applyBorder="1" applyAlignment="1">
      <alignment horizontal="left"/>
    </xf>
    <xf numFmtId="169" fontId="16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9" fillId="0" borderId="0" xfId="0" applyFont="1" applyAlignment="1">
      <alignment horizontal="left" indent="1"/>
    </xf>
    <xf numFmtId="0" fontId="9" fillId="0" borderId="35" xfId="0" applyFont="1" applyBorder="1" applyAlignment="1">
      <alignment horizontal="left" indent="1"/>
    </xf>
    <xf numFmtId="0" fontId="9" fillId="0" borderId="4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6" fillId="0" borderId="2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169" fontId="0" fillId="0" borderId="0" xfId="0" applyNumberFormat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9" fillId="0" borderId="0" xfId="15" applyNumberFormat="1" applyFont="1" applyBorder="1" applyAlignment="1">
      <alignment horizontal="center" vertical="center"/>
    </xf>
    <xf numFmtId="169" fontId="16" fillId="0" borderId="0" xfId="15" applyNumberFormat="1" applyFont="1" applyBorder="1" applyAlignment="1">
      <alignment/>
    </xf>
    <xf numFmtId="169" fontId="14" fillId="0" borderId="39" xfId="15" applyNumberFormat="1" applyFont="1" applyBorder="1" applyAlignment="1">
      <alignment/>
    </xf>
    <xf numFmtId="169" fontId="14" fillId="0" borderId="37" xfId="15" applyNumberFormat="1" applyFont="1" applyBorder="1" applyAlignment="1">
      <alignment/>
    </xf>
    <xf numFmtId="169" fontId="14" fillId="0" borderId="38" xfId="15" applyNumberFormat="1" applyFont="1" applyBorder="1" applyAlignment="1">
      <alignment/>
    </xf>
    <xf numFmtId="169" fontId="16" fillId="0" borderId="39" xfId="15" applyNumberFormat="1" applyFont="1" applyBorder="1" applyAlignment="1">
      <alignment/>
    </xf>
    <xf numFmtId="169" fontId="16" fillId="0" borderId="37" xfId="15" applyNumberFormat="1" applyFont="1" applyBorder="1" applyAlignment="1">
      <alignment/>
    </xf>
    <xf numFmtId="169" fontId="16" fillId="0" borderId="38" xfId="15" applyNumberFormat="1" applyFont="1" applyBorder="1" applyAlignment="1">
      <alignment/>
    </xf>
    <xf numFmtId="169" fontId="9" fillId="0" borderId="40" xfId="15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169" fontId="9" fillId="0" borderId="44" xfId="15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9" fontId="10" fillId="0" borderId="2" xfId="15" applyNumberFormat="1" applyFont="1" applyBorder="1" applyAlignment="1">
      <alignment/>
    </xf>
    <xf numFmtId="169" fontId="10" fillId="0" borderId="10" xfId="15" applyNumberFormat="1" applyFont="1" applyBorder="1" applyAlignment="1">
      <alignment/>
    </xf>
    <xf numFmtId="169" fontId="10" fillId="0" borderId="3" xfId="15" applyNumberFormat="1" applyFont="1" applyBorder="1" applyAlignment="1">
      <alignment/>
    </xf>
    <xf numFmtId="43" fontId="10" fillId="0" borderId="2" xfId="15" applyFont="1" applyBorder="1" applyAlignment="1">
      <alignment/>
    </xf>
    <xf numFmtId="43" fontId="10" fillId="0" borderId="10" xfId="15" applyFont="1" applyBorder="1" applyAlignment="1">
      <alignment/>
    </xf>
    <xf numFmtId="43" fontId="10" fillId="0" borderId="3" xfId="15" applyFont="1" applyBorder="1" applyAlignment="1">
      <alignment/>
    </xf>
    <xf numFmtId="169" fontId="18" fillId="0" borderId="2" xfId="15" applyNumberFormat="1" applyFont="1" applyBorder="1" applyAlignment="1">
      <alignment/>
    </xf>
    <xf numFmtId="169" fontId="18" fillId="0" borderId="10" xfId="15" applyNumberFormat="1" applyFont="1" applyBorder="1" applyAlignment="1">
      <alignment/>
    </xf>
    <xf numFmtId="169" fontId="18" fillId="0" borderId="3" xfId="15" applyNumberFormat="1" applyFont="1" applyBorder="1" applyAlignment="1">
      <alignment/>
    </xf>
    <xf numFmtId="169" fontId="17" fillId="0" borderId="2" xfId="15" applyNumberFormat="1" applyFont="1" applyBorder="1" applyAlignment="1">
      <alignment/>
    </xf>
    <xf numFmtId="169" fontId="17" fillId="0" borderId="10" xfId="15" applyNumberFormat="1" applyFont="1" applyBorder="1" applyAlignment="1">
      <alignment/>
    </xf>
    <xf numFmtId="43" fontId="9" fillId="0" borderId="9" xfId="15" applyFont="1" applyBorder="1" applyAlignment="1">
      <alignment horizontal="center" vertical="center"/>
    </xf>
    <xf numFmtId="43" fontId="9" fillId="0" borderId="4" xfId="15" applyFont="1" applyBorder="1" applyAlignment="1">
      <alignment horizontal="center" vertical="center"/>
    </xf>
    <xf numFmtId="169" fontId="17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3" xfId="0" applyFont="1" applyBorder="1" applyAlignment="1">
      <alignment horizontal="justify" vertical="center"/>
    </xf>
    <xf numFmtId="0" fontId="9" fillId="0" borderId="4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42" xfId="0" applyFont="1" applyBorder="1" applyAlignment="1">
      <alignment horizontal="justify" vertical="center"/>
    </xf>
    <xf numFmtId="0" fontId="9" fillId="0" borderId="34" xfId="0" applyFont="1" applyBorder="1" applyAlignment="1">
      <alignment horizontal="justify" vertical="center"/>
    </xf>
    <xf numFmtId="0" fontId="9" fillId="0" borderId="44" xfId="0" applyFont="1" applyBorder="1" applyAlignment="1">
      <alignment horizontal="justify" vertic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 quotePrefix="1">
      <alignment horizontal="left"/>
    </xf>
    <xf numFmtId="0" fontId="3" fillId="0" borderId="28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 vertical="center"/>
    </xf>
    <xf numFmtId="43" fontId="0" fillId="0" borderId="2" xfId="15" applyFont="1" applyBorder="1" applyAlignment="1">
      <alignment horizontal="center"/>
    </xf>
    <xf numFmtId="43" fontId="0" fillId="0" borderId="18" xfId="15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3" fontId="0" fillId="0" borderId="2" xfId="15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/>
    </xf>
    <xf numFmtId="0" fontId="3" fillId="0" borderId="33" xfId="0" applyFont="1" applyBorder="1" applyAlignment="1">
      <alignment textRotation="180"/>
    </xf>
    <xf numFmtId="0" fontId="3" fillId="0" borderId="34" xfId="0" applyFont="1" applyBorder="1" applyAlignment="1">
      <alignment textRotation="180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2</xdr:col>
      <xdr:colOff>333375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361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2</xdr:col>
      <xdr:colOff>333375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361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workbookViewId="0" topLeftCell="A1">
      <selection activeCell="B1" sqref="B1:E16384"/>
    </sheetView>
  </sheetViews>
  <sheetFormatPr defaultColWidth="9.33203125" defaultRowHeight="12.75"/>
  <cols>
    <col min="1" max="1" width="1.83203125" style="0" customWidth="1"/>
    <col min="2" max="2" width="9.83203125" style="243" customWidth="1"/>
    <col min="3" max="3" width="15.83203125" style="57" customWidth="1"/>
    <col min="4" max="4" width="11.83203125" style="86" customWidth="1"/>
    <col min="5" max="5" width="3.83203125" style="70" customWidth="1"/>
    <col min="6" max="7" width="11.83203125" style="57" customWidth="1"/>
    <col min="8" max="8" width="2.83203125" style="57" customWidth="1"/>
    <col min="9" max="9" width="10.83203125" style="57" customWidth="1"/>
    <col min="10" max="10" width="12.83203125" style="57" customWidth="1"/>
    <col min="11" max="11" width="11.83203125" style="57" customWidth="1"/>
    <col min="12" max="13" width="10.83203125" style="57" customWidth="1"/>
    <col min="14" max="15" width="11.83203125" style="0" customWidth="1"/>
  </cols>
  <sheetData>
    <row r="1" spans="2:16" ht="13.5">
      <c r="B1" s="244"/>
      <c r="C1" s="218"/>
      <c r="D1" s="265" t="s">
        <v>0</v>
      </c>
      <c r="F1" s="301" t="s">
        <v>900</v>
      </c>
      <c r="G1" s="302"/>
      <c r="I1" s="288" t="s">
        <v>907</v>
      </c>
      <c r="J1" s="289"/>
      <c r="K1" s="270" t="s">
        <v>911</v>
      </c>
      <c r="L1" s="270" t="s">
        <v>908</v>
      </c>
      <c r="M1" s="294" t="s">
        <v>914</v>
      </c>
      <c r="N1" s="295"/>
      <c r="O1" s="296" t="s">
        <v>126</v>
      </c>
      <c r="P1" t="s">
        <v>125</v>
      </c>
    </row>
    <row r="2" spans="2:15" ht="13.5">
      <c r="B2" s="268"/>
      <c r="C2" s="220"/>
      <c r="D2" s="266" t="s">
        <v>902</v>
      </c>
      <c r="E2" s="68"/>
      <c r="F2" s="299" t="s">
        <v>901</v>
      </c>
      <c r="G2" s="300"/>
      <c r="I2" s="290" t="s">
        <v>904</v>
      </c>
      <c r="J2" s="31" t="s">
        <v>905</v>
      </c>
      <c r="K2" s="269" t="s">
        <v>913</v>
      </c>
      <c r="L2" s="269" t="s">
        <v>910</v>
      </c>
      <c r="M2" s="292" t="s">
        <v>915</v>
      </c>
      <c r="N2" s="293"/>
      <c r="O2" s="297"/>
    </row>
    <row r="3" spans="2:15" ht="14.25" thickBot="1">
      <c r="B3" s="245"/>
      <c r="C3" s="225"/>
      <c r="D3" s="267" t="s">
        <v>903</v>
      </c>
      <c r="E3" s="257"/>
      <c r="F3" s="63" t="s">
        <v>820</v>
      </c>
      <c r="G3" s="238" t="s">
        <v>126</v>
      </c>
      <c r="I3" s="291"/>
      <c r="J3" s="271" t="s">
        <v>906</v>
      </c>
      <c r="K3" s="85" t="s">
        <v>912</v>
      </c>
      <c r="L3" s="271" t="s">
        <v>909</v>
      </c>
      <c r="M3" s="36" t="s">
        <v>916</v>
      </c>
      <c r="N3" s="272" t="s">
        <v>917</v>
      </c>
      <c r="O3" s="298"/>
    </row>
    <row r="4" spans="2:13" s="224" customFormat="1" ht="14.25" thickBot="1">
      <c r="B4" s="138" t="s">
        <v>847</v>
      </c>
      <c r="C4" s="69"/>
      <c r="D4" s="70"/>
      <c r="E4" s="70"/>
      <c r="F4" s="69"/>
      <c r="G4" s="69"/>
      <c r="H4" s="69"/>
      <c r="I4" s="69"/>
      <c r="J4" s="69"/>
      <c r="K4" s="69"/>
      <c r="L4" s="69"/>
      <c r="M4" s="69"/>
    </row>
    <row r="5" spans="2:15" ht="16.5">
      <c r="B5" s="246" t="s">
        <v>70</v>
      </c>
      <c r="C5" s="239" t="s">
        <v>12</v>
      </c>
      <c r="D5" s="259">
        <v>1000</v>
      </c>
      <c r="E5" s="228"/>
      <c r="F5" s="279">
        <v>700</v>
      </c>
      <c r="G5" s="232">
        <f>D5-F5</f>
        <v>300</v>
      </c>
      <c r="I5" s="157">
        <v>9.64</v>
      </c>
      <c r="J5" s="158">
        <f>I5*10000</f>
        <v>96400</v>
      </c>
      <c r="K5" s="216">
        <f>J5/400</f>
        <v>241</v>
      </c>
      <c r="L5" s="54">
        <v>50</v>
      </c>
      <c r="M5" s="159">
        <f>K5+L5</f>
        <v>291</v>
      </c>
      <c r="N5" s="273">
        <v>350</v>
      </c>
      <c r="O5" s="254">
        <f aca="true" t="shared" si="0" ref="O5:O12">D5-N5</f>
        <v>650</v>
      </c>
    </row>
    <row r="6" spans="2:15" ht="16.5">
      <c r="B6" s="247" t="s">
        <v>72</v>
      </c>
      <c r="C6" s="240" t="s">
        <v>17</v>
      </c>
      <c r="D6" s="260">
        <v>1000</v>
      </c>
      <c r="E6" s="228"/>
      <c r="F6" s="280">
        <v>700</v>
      </c>
      <c r="G6" s="226">
        <f aca="true" t="shared" si="1" ref="G6:G12">D6-F6</f>
        <v>300</v>
      </c>
      <c r="I6" s="160">
        <v>20.17</v>
      </c>
      <c r="J6" s="161">
        <f aca="true" t="shared" si="2" ref="J6:J19">I6*10000</f>
        <v>201700.00000000003</v>
      </c>
      <c r="K6" s="211">
        <f aca="true" t="shared" si="3" ref="K6:K19">J6/400</f>
        <v>504.25000000000006</v>
      </c>
      <c r="L6" s="58">
        <v>50</v>
      </c>
      <c r="M6" s="162">
        <f aca="true" t="shared" si="4" ref="M6:M16">K6+L6</f>
        <v>554.25</v>
      </c>
      <c r="N6" s="274">
        <v>650</v>
      </c>
      <c r="O6" s="255">
        <f t="shared" si="0"/>
        <v>350</v>
      </c>
    </row>
    <row r="7" spans="2:15" ht="16.5">
      <c r="B7" s="247" t="s">
        <v>75</v>
      </c>
      <c r="C7" s="240" t="s">
        <v>37</v>
      </c>
      <c r="D7" s="260">
        <v>1000</v>
      </c>
      <c r="E7" s="228"/>
      <c r="F7" s="280">
        <v>700</v>
      </c>
      <c r="G7" s="226">
        <f t="shared" si="1"/>
        <v>300</v>
      </c>
      <c r="I7" s="160">
        <v>24.11</v>
      </c>
      <c r="J7" s="161">
        <f t="shared" si="2"/>
        <v>241100</v>
      </c>
      <c r="K7" s="211">
        <f t="shared" si="3"/>
        <v>602.75</v>
      </c>
      <c r="L7" s="58">
        <v>50</v>
      </c>
      <c r="M7" s="162">
        <f t="shared" si="4"/>
        <v>652.75</v>
      </c>
      <c r="N7" s="274">
        <v>750</v>
      </c>
      <c r="O7" s="255">
        <f t="shared" si="0"/>
        <v>250</v>
      </c>
    </row>
    <row r="8" spans="2:15" ht="16.5">
      <c r="B8" s="247" t="s">
        <v>74</v>
      </c>
      <c r="C8" s="229" t="s">
        <v>35</v>
      </c>
      <c r="D8" s="260">
        <v>1000</v>
      </c>
      <c r="E8" s="228"/>
      <c r="F8" s="280">
        <v>800</v>
      </c>
      <c r="G8" s="226">
        <f t="shared" si="1"/>
        <v>200</v>
      </c>
      <c r="I8" s="160">
        <v>11.92</v>
      </c>
      <c r="J8" s="161">
        <f t="shared" si="2"/>
        <v>119200</v>
      </c>
      <c r="K8" s="211">
        <f t="shared" si="3"/>
        <v>298</v>
      </c>
      <c r="L8" s="58">
        <v>50</v>
      </c>
      <c r="M8" s="162">
        <f t="shared" si="4"/>
        <v>348</v>
      </c>
      <c r="N8" s="274">
        <v>400</v>
      </c>
      <c r="O8" s="255">
        <f t="shared" si="0"/>
        <v>600</v>
      </c>
    </row>
    <row r="9" spans="2:15" ht="16.5">
      <c r="B9" s="247" t="s">
        <v>78</v>
      </c>
      <c r="C9" s="229" t="s">
        <v>59</v>
      </c>
      <c r="D9" s="260">
        <v>1000</v>
      </c>
      <c r="E9" s="228"/>
      <c r="F9" s="280">
        <v>800</v>
      </c>
      <c r="G9" s="226">
        <f t="shared" si="1"/>
        <v>200</v>
      </c>
      <c r="I9" s="160">
        <v>13.28</v>
      </c>
      <c r="J9" s="161">
        <f t="shared" si="2"/>
        <v>132800</v>
      </c>
      <c r="K9" s="211">
        <f t="shared" si="3"/>
        <v>332</v>
      </c>
      <c r="L9" s="58">
        <v>50</v>
      </c>
      <c r="M9" s="162">
        <f t="shared" si="4"/>
        <v>382</v>
      </c>
      <c r="N9" s="274">
        <v>450</v>
      </c>
      <c r="O9" s="255">
        <f t="shared" si="0"/>
        <v>550</v>
      </c>
    </row>
    <row r="10" spans="2:15" ht="16.5">
      <c r="B10" s="247" t="s">
        <v>69</v>
      </c>
      <c r="C10" s="229" t="s">
        <v>11</v>
      </c>
      <c r="D10" s="260">
        <v>1000</v>
      </c>
      <c r="E10" s="228"/>
      <c r="F10" s="280">
        <v>800</v>
      </c>
      <c r="G10" s="226">
        <f t="shared" si="1"/>
        <v>200</v>
      </c>
      <c r="I10" s="160">
        <v>10.09</v>
      </c>
      <c r="J10" s="161">
        <f t="shared" si="2"/>
        <v>100900</v>
      </c>
      <c r="K10" s="211">
        <f t="shared" si="3"/>
        <v>252.25</v>
      </c>
      <c r="L10" s="58">
        <v>50</v>
      </c>
      <c r="M10" s="162">
        <f t="shared" si="4"/>
        <v>302.25</v>
      </c>
      <c r="N10" s="274">
        <v>400</v>
      </c>
      <c r="O10" s="255">
        <f t="shared" si="0"/>
        <v>600</v>
      </c>
    </row>
    <row r="11" spans="2:15" ht="16.5">
      <c r="B11" s="247" t="s">
        <v>73</v>
      </c>
      <c r="C11" s="229" t="s">
        <v>34</v>
      </c>
      <c r="D11" s="260">
        <v>1000</v>
      </c>
      <c r="E11" s="228"/>
      <c r="F11" s="280">
        <v>800</v>
      </c>
      <c r="G11" s="226">
        <f t="shared" si="1"/>
        <v>200</v>
      </c>
      <c r="I11" s="160">
        <v>20.97</v>
      </c>
      <c r="J11" s="161">
        <f t="shared" si="2"/>
        <v>209700</v>
      </c>
      <c r="K11" s="211">
        <f t="shared" si="3"/>
        <v>524.25</v>
      </c>
      <c r="L11" s="58">
        <v>50</v>
      </c>
      <c r="M11" s="162">
        <f t="shared" si="4"/>
        <v>574.25</v>
      </c>
      <c r="N11" s="274">
        <v>650</v>
      </c>
      <c r="O11" s="255">
        <f t="shared" si="0"/>
        <v>350</v>
      </c>
    </row>
    <row r="12" spans="2:15" ht="16.5">
      <c r="B12" s="247" t="s">
        <v>79</v>
      </c>
      <c r="C12" s="229" t="s">
        <v>60</v>
      </c>
      <c r="D12" s="260">
        <v>1000</v>
      </c>
      <c r="E12" s="228"/>
      <c r="F12" s="280">
        <v>800</v>
      </c>
      <c r="G12" s="226">
        <f t="shared" si="1"/>
        <v>200</v>
      </c>
      <c r="I12" s="160">
        <v>20.87</v>
      </c>
      <c r="J12" s="161">
        <f t="shared" si="2"/>
        <v>208700</v>
      </c>
      <c r="K12" s="211">
        <f t="shared" si="3"/>
        <v>521.75</v>
      </c>
      <c r="L12" s="58">
        <v>50</v>
      </c>
      <c r="M12" s="162">
        <f t="shared" si="4"/>
        <v>571.75</v>
      </c>
      <c r="N12" s="274">
        <v>650</v>
      </c>
      <c r="O12" s="255">
        <f t="shared" si="0"/>
        <v>350</v>
      </c>
    </row>
    <row r="13" spans="2:15" ht="16.5">
      <c r="B13" s="247" t="s">
        <v>80</v>
      </c>
      <c r="C13" s="229" t="s">
        <v>61</v>
      </c>
      <c r="D13" s="260">
        <v>0</v>
      </c>
      <c r="E13" s="228"/>
      <c r="F13" s="280">
        <v>800</v>
      </c>
      <c r="G13" s="226" t="s">
        <v>125</v>
      </c>
      <c r="I13" s="160"/>
      <c r="J13" s="161">
        <f t="shared" si="2"/>
        <v>0</v>
      </c>
      <c r="K13" s="211">
        <f t="shared" si="3"/>
        <v>0</v>
      </c>
      <c r="L13" s="58" t="s">
        <v>125</v>
      </c>
      <c r="M13" s="162" t="s">
        <v>125</v>
      </c>
      <c r="N13" s="274" t="s">
        <v>125</v>
      </c>
      <c r="O13" s="255" t="s">
        <v>125</v>
      </c>
    </row>
    <row r="14" spans="2:15" ht="16.5">
      <c r="B14" s="247" t="s">
        <v>118</v>
      </c>
      <c r="C14" s="229" t="s">
        <v>20</v>
      </c>
      <c r="D14" s="260">
        <v>1000</v>
      </c>
      <c r="E14" s="228"/>
      <c r="F14" s="280">
        <v>900</v>
      </c>
      <c r="G14" s="226">
        <f>D14-F14</f>
        <v>100</v>
      </c>
      <c r="I14" s="160"/>
      <c r="J14" s="161">
        <f t="shared" si="2"/>
        <v>0</v>
      </c>
      <c r="K14" s="211">
        <f t="shared" si="3"/>
        <v>0</v>
      </c>
      <c r="L14" s="58" t="s">
        <v>125</v>
      </c>
      <c r="M14" s="162" t="s">
        <v>125</v>
      </c>
      <c r="N14" s="274" t="s">
        <v>125</v>
      </c>
      <c r="O14" s="255" t="s">
        <v>125</v>
      </c>
    </row>
    <row r="15" spans="2:15" ht="16.5">
      <c r="B15" s="247" t="s">
        <v>119</v>
      </c>
      <c r="C15" s="229" t="s">
        <v>58</v>
      </c>
      <c r="D15" s="260">
        <v>1000</v>
      </c>
      <c r="E15" s="228"/>
      <c r="F15" s="280">
        <v>900</v>
      </c>
      <c r="G15" s="226">
        <f>D15-F15</f>
        <v>100</v>
      </c>
      <c r="I15" s="160">
        <v>21.61</v>
      </c>
      <c r="J15" s="161">
        <f t="shared" si="2"/>
        <v>216100</v>
      </c>
      <c r="K15" s="211">
        <f t="shared" si="3"/>
        <v>540.25</v>
      </c>
      <c r="L15" s="58">
        <v>50</v>
      </c>
      <c r="M15" s="162">
        <f t="shared" si="4"/>
        <v>590.25</v>
      </c>
      <c r="N15" s="274">
        <v>650</v>
      </c>
      <c r="O15" s="255">
        <f>D15-N15</f>
        <v>350</v>
      </c>
    </row>
    <row r="16" spans="2:15" ht="16.5">
      <c r="B16" s="247" t="s">
        <v>67</v>
      </c>
      <c r="C16" s="229" t="s">
        <v>8</v>
      </c>
      <c r="D16" s="260">
        <v>1000</v>
      </c>
      <c r="E16" s="228"/>
      <c r="F16" s="280">
        <v>900</v>
      </c>
      <c r="G16" s="226">
        <f>D16-F16</f>
        <v>100</v>
      </c>
      <c r="I16" s="160">
        <v>36.08</v>
      </c>
      <c r="J16" s="161">
        <f t="shared" si="2"/>
        <v>360800</v>
      </c>
      <c r="K16" s="211">
        <f t="shared" si="3"/>
        <v>902</v>
      </c>
      <c r="L16" s="58">
        <v>50</v>
      </c>
      <c r="M16" s="162">
        <f t="shared" si="4"/>
        <v>952</v>
      </c>
      <c r="N16" s="274">
        <v>1050</v>
      </c>
      <c r="O16" s="255">
        <f>D16-N16</f>
        <v>-50</v>
      </c>
    </row>
    <row r="17" spans="2:15" ht="16.5">
      <c r="B17" s="247" t="s">
        <v>68</v>
      </c>
      <c r="C17" s="229" t="s">
        <v>14</v>
      </c>
      <c r="D17" s="260">
        <v>1000</v>
      </c>
      <c r="E17" s="228"/>
      <c r="F17" s="280">
        <v>900</v>
      </c>
      <c r="G17" s="226">
        <f>D17-F17</f>
        <v>100</v>
      </c>
      <c r="I17" s="160"/>
      <c r="J17" s="161">
        <f t="shared" si="2"/>
        <v>0</v>
      </c>
      <c r="K17" s="211">
        <f t="shared" si="3"/>
        <v>0</v>
      </c>
      <c r="L17" s="58" t="s">
        <v>125</v>
      </c>
      <c r="M17" s="162" t="s">
        <v>125</v>
      </c>
      <c r="N17" s="274" t="s">
        <v>125</v>
      </c>
      <c r="O17" s="255" t="s">
        <v>125</v>
      </c>
    </row>
    <row r="18" spans="2:15" ht="16.5">
      <c r="B18" s="247" t="s">
        <v>71</v>
      </c>
      <c r="C18" s="229" t="s">
        <v>16</v>
      </c>
      <c r="D18" s="260">
        <v>1000</v>
      </c>
      <c r="E18" s="228"/>
      <c r="F18" s="280">
        <v>1000</v>
      </c>
      <c r="G18" s="226">
        <f>D18-F18</f>
        <v>0</v>
      </c>
      <c r="I18" s="160"/>
      <c r="J18" s="161">
        <f t="shared" si="2"/>
        <v>0</v>
      </c>
      <c r="K18" s="211">
        <f t="shared" si="3"/>
        <v>0</v>
      </c>
      <c r="L18" s="58" t="s">
        <v>125</v>
      </c>
      <c r="M18" s="162" t="s">
        <v>125</v>
      </c>
      <c r="N18" s="274" t="s">
        <v>125</v>
      </c>
      <c r="O18" s="255" t="s">
        <v>125</v>
      </c>
    </row>
    <row r="19" spans="2:15" ht="17.25" thickBot="1">
      <c r="B19" s="248" t="s">
        <v>77</v>
      </c>
      <c r="C19" s="230" t="s">
        <v>55</v>
      </c>
      <c r="D19" s="261">
        <v>0</v>
      </c>
      <c r="E19" s="228"/>
      <c r="F19" s="281">
        <v>1000</v>
      </c>
      <c r="G19" s="227" t="s">
        <v>125</v>
      </c>
      <c r="I19" s="163"/>
      <c r="J19" s="164">
        <f t="shared" si="2"/>
        <v>0</v>
      </c>
      <c r="K19" s="213">
        <f t="shared" si="3"/>
        <v>0</v>
      </c>
      <c r="L19" s="65" t="s">
        <v>125</v>
      </c>
      <c r="M19" s="165" t="s">
        <v>125</v>
      </c>
      <c r="N19" s="275" t="s">
        <v>125</v>
      </c>
      <c r="O19" s="256" t="s">
        <v>125</v>
      </c>
    </row>
    <row r="20" spans="2:15" ht="14.25" thickBot="1">
      <c r="B20" s="138" t="s">
        <v>848</v>
      </c>
      <c r="C20"/>
      <c r="D20"/>
      <c r="E20" s="224"/>
      <c r="F20" s="178"/>
      <c r="G20"/>
      <c r="H20"/>
      <c r="I20"/>
      <c r="J20"/>
      <c r="K20"/>
      <c r="L20"/>
      <c r="M20"/>
      <c r="N20" s="178"/>
      <c r="O20" s="253">
        <f>D20-N20</f>
        <v>0</v>
      </c>
    </row>
    <row r="21" spans="2:15" ht="16.5">
      <c r="B21" s="246" t="s">
        <v>114</v>
      </c>
      <c r="C21" s="231" t="s">
        <v>13</v>
      </c>
      <c r="D21" s="259">
        <v>1800</v>
      </c>
      <c r="E21" s="228"/>
      <c r="F21" s="279">
        <v>1000</v>
      </c>
      <c r="G21" s="232">
        <f aca="true" t="shared" si="5" ref="G21:G33">D21-F21</f>
        <v>800</v>
      </c>
      <c r="I21" s="157"/>
      <c r="J21" s="158">
        <f aca="true" t="shared" si="6" ref="J21:J28">I21*10000</f>
        <v>0</v>
      </c>
      <c r="K21" s="216">
        <f aca="true" t="shared" si="7" ref="K21:K28">J21/400</f>
        <v>0</v>
      </c>
      <c r="L21" s="54" t="s">
        <v>125</v>
      </c>
      <c r="M21" s="158" t="s">
        <v>125</v>
      </c>
      <c r="N21" s="276" t="s">
        <v>125</v>
      </c>
      <c r="O21" s="254" t="s">
        <v>125</v>
      </c>
    </row>
    <row r="22" spans="2:15" ht="16.5">
      <c r="B22" s="247" t="s">
        <v>116</v>
      </c>
      <c r="C22" s="229" t="s">
        <v>56</v>
      </c>
      <c r="D22" s="260">
        <v>1800</v>
      </c>
      <c r="E22" s="228"/>
      <c r="F22" s="280">
        <v>1000</v>
      </c>
      <c r="G22" s="226">
        <f t="shared" si="5"/>
        <v>800</v>
      </c>
      <c r="I22" s="160"/>
      <c r="J22" s="161">
        <f t="shared" si="6"/>
        <v>0</v>
      </c>
      <c r="K22" s="211">
        <f t="shared" si="7"/>
        <v>0</v>
      </c>
      <c r="L22" s="58" t="s">
        <v>125</v>
      </c>
      <c r="M22" s="161" t="s">
        <v>125</v>
      </c>
      <c r="N22" s="277" t="s">
        <v>125</v>
      </c>
      <c r="O22" s="255" t="s">
        <v>125</v>
      </c>
    </row>
    <row r="23" spans="2:15" ht="16.5">
      <c r="B23" s="247" t="s">
        <v>117</v>
      </c>
      <c r="C23" s="229" t="s">
        <v>57</v>
      </c>
      <c r="D23" s="260">
        <v>1500</v>
      </c>
      <c r="E23" s="228"/>
      <c r="F23" s="280">
        <v>1100</v>
      </c>
      <c r="G23" s="226">
        <f t="shared" si="5"/>
        <v>400</v>
      </c>
      <c r="I23" s="160">
        <v>37.84</v>
      </c>
      <c r="J23" s="161">
        <f t="shared" si="6"/>
        <v>378400.00000000006</v>
      </c>
      <c r="K23" s="211">
        <f t="shared" si="7"/>
        <v>946.0000000000001</v>
      </c>
      <c r="L23" s="58">
        <v>50</v>
      </c>
      <c r="M23" s="161">
        <f aca="true" t="shared" si="8" ref="M23:M28">K23+L23</f>
        <v>996.0000000000001</v>
      </c>
      <c r="N23" s="277">
        <v>1050</v>
      </c>
      <c r="O23" s="255">
        <f>D23-N23</f>
        <v>450</v>
      </c>
    </row>
    <row r="24" spans="2:15" ht="16.5">
      <c r="B24" s="247" t="s">
        <v>121</v>
      </c>
      <c r="C24" s="229" t="s">
        <v>33</v>
      </c>
      <c r="D24" s="260">
        <v>1500</v>
      </c>
      <c r="E24" s="228"/>
      <c r="F24" s="280">
        <v>1100</v>
      </c>
      <c r="G24" s="226">
        <f t="shared" si="5"/>
        <v>400</v>
      </c>
      <c r="I24" s="160"/>
      <c r="J24" s="161">
        <f t="shared" si="6"/>
        <v>0</v>
      </c>
      <c r="K24" s="211">
        <f t="shared" si="7"/>
        <v>0</v>
      </c>
      <c r="L24" s="58" t="s">
        <v>125</v>
      </c>
      <c r="M24" s="161" t="s">
        <v>125</v>
      </c>
      <c r="N24" s="277" t="s">
        <v>125</v>
      </c>
      <c r="O24" s="255" t="s">
        <v>125</v>
      </c>
    </row>
    <row r="25" spans="2:15" ht="16.5">
      <c r="B25" s="247" t="s">
        <v>124</v>
      </c>
      <c r="C25" s="229" t="s">
        <v>66</v>
      </c>
      <c r="D25" s="260">
        <v>1500</v>
      </c>
      <c r="E25" s="228"/>
      <c r="F25" s="280">
        <v>1100</v>
      </c>
      <c r="G25" s="226">
        <f t="shared" si="5"/>
        <v>400</v>
      </c>
      <c r="I25" s="160"/>
      <c r="J25" s="161">
        <f t="shared" si="6"/>
        <v>0</v>
      </c>
      <c r="K25" s="211">
        <f t="shared" si="7"/>
        <v>0</v>
      </c>
      <c r="L25" s="58" t="s">
        <v>125</v>
      </c>
      <c r="M25" s="161" t="s">
        <v>125</v>
      </c>
      <c r="N25" s="277" t="s">
        <v>125</v>
      </c>
      <c r="O25" s="255" t="s">
        <v>125</v>
      </c>
    </row>
    <row r="26" spans="2:15" ht="16.5">
      <c r="B26" s="247" t="s">
        <v>115</v>
      </c>
      <c r="C26" s="240" t="s">
        <v>15</v>
      </c>
      <c r="D26" s="260">
        <v>1500</v>
      </c>
      <c r="E26" s="228"/>
      <c r="F26" s="280">
        <v>1150</v>
      </c>
      <c r="G26" s="226">
        <f t="shared" si="5"/>
        <v>350</v>
      </c>
      <c r="I26" s="160">
        <v>37.11</v>
      </c>
      <c r="J26" s="161">
        <f t="shared" si="6"/>
        <v>371100</v>
      </c>
      <c r="K26" s="211">
        <f t="shared" si="7"/>
        <v>927.75</v>
      </c>
      <c r="L26" s="58">
        <v>50</v>
      </c>
      <c r="M26" s="161">
        <f t="shared" si="8"/>
        <v>977.75</v>
      </c>
      <c r="N26" s="277">
        <v>1050</v>
      </c>
      <c r="O26" s="255">
        <f>D26-N26</f>
        <v>450</v>
      </c>
    </row>
    <row r="27" spans="2:15" ht="16.5">
      <c r="B27" s="247" t="s">
        <v>122</v>
      </c>
      <c r="C27" s="229" t="s">
        <v>39</v>
      </c>
      <c r="D27" s="260">
        <v>2000</v>
      </c>
      <c r="E27" s="228"/>
      <c r="F27" s="280">
        <v>1400</v>
      </c>
      <c r="G27" s="226">
        <f t="shared" si="5"/>
        <v>600</v>
      </c>
      <c r="I27" s="160">
        <v>60.14</v>
      </c>
      <c r="J27" s="161">
        <f t="shared" si="6"/>
        <v>601400</v>
      </c>
      <c r="K27" s="211">
        <f t="shared" si="7"/>
        <v>1503.5</v>
      </c>
      <c r="L27" s="58">
        <v>50</v>
      </c>
      <c r="M27" s="161">
        <f t="shared" si="8"/>
        <v>1553.5</v>
      </c>
      <c r="N27" s="277">
        <v>1050</v>
      </c>
      <c r="O27" s="255">
        <f>D27-N27</f>
        <v>950</v>
      </c>
    </row>
    <row r="28" spans="2:15" ht="17.25" thickBot="1">
      <c r="B28" s="248" t="s">
        <v>123</v>
      </c>
      <c r="C28" s="230" t="s">
        <v>49</v>
      </c>
      <c r="D28" s="261">
        <v>2000</v>
      </c>
      <c r="E28" s="228"/>
      <c r="F28" s="281">
        <v>1400</v>
      </c>
      <c r="G28" s="227">
        <f t="shared" si="5"/>
        <v>600</v>
      </c>
      <c r="I28" s="163">
        <v>55.09</v>
      </c>
      <c r="J28" s="164">
        <f t="shared" si="6"/>
        <v>550900</v>
      </c>
      <c r="K28" s="213">
        <f t="shared" si="7"/>
        <v>1377.25</v>
      </c>
      <c r="L28" s="65">
        <v>50</v>
      </c>
      <c r="M28" s="164">
        <f t="shared" si="8"/>
        <v>1427.25</v>
      </c>
      <c r="N28" s="278">
        <v>1050</v>
      </c>
      <c r="O28" s="256">
        <f>D28-N28</f>
        <v>950</v>
      </c>
    </row>
    <row r="29" spans="2:15" ht="14.25" thickBot="1">
      <c r="B29" s="138" t="s">
        <v>870</v>
      </c>
      <c r="C29"/>
      <c r="D29"/>
      <c r="E29" s="224"/>
      <c r="F29" s="178"/>
      <c r="G29"/>
      <c r="H29"/>
      <c r="I29"/>
      <c r="J29"/>
      <c r="K29"/>
      <c r="L29"/>
      <c r="M29"/>
      <c r="N29" s="178"/>
      <c r="O29" s="253">
        <f>D29-N29</f>
        <v>0</v>
      </c>
    </row>
    <row r="30" spans="2:15" ht="16.5">
      <c r="B30" s="246" t="s">
        <v>455</v>
      </c>
      <c r="C30" s="231" t="s">
        <v>871</v>
      </c>
      <c r="D30" s="259" t="s">
        <v>125</v>
      </c>
      <c r="E30" s="228"/>
      <c r="F30" s="279">
        <v>1000</v>
      </c>
      <c r="G30" s="232" t="s">
        <v>125</v>
      </c>
      <c r="I30" s="157"/>
      <c r="J30" s="158">
        <f>I30*10000</f>
        <v>0</v>
      </c>
      <c r="K30" s="216">
        <f>J30/400</f>
        <v>0</v>
      </c>
      <c r="L30" s="54" t="s">
        <v>125</v>
      </c>
      <c r="M30" s="158" t="s">
        <v>125</v>
      </c>
      <c r="N30" s="276" t="s">
        <v>125</v>
      </c>
      <c r="O30" s="254" t="s">
        <v>125</v>
      </c>
    </row>
    <row r="31" spans="2:15" ht="16.5">
      <c r="B31" s="247" t="s">
        <v>872</v>
      </c>
      <c r="C31" s="229" t="s">
        <v>867</v>
      </c>
      <c r="D31" s="260">
        <v>1500</v>
      </c>
      <c r="E31" s="228"/>
      <c r="F31" s="280">
        <v>1100</v>
      </c>
      <c r="G31" s="226">
        <f t="shared" si="5"/>
        <v>400</v>
      </c>
      <c r="I31" s="160"/>
      <c r="J31" s="161">
        <f>I31*10000</f>
        <v>0</v>
      </c>
      <c r="K31" s="211">
        <f>J31/400</f>
        <v>0</v>
      </c>
      <c r="L31" s="58" t="s">
        <v>125</v>
      </c>
      <c r="M31" s="161" t="s">
        <v>125</v>
      </c>
      <c r="N31" s="277" t="s">
        <v>125</v>
      </c>
      <c r="O31" s="255" t="s">
        <v>125</v>
      </c>
    </row>
    <row r="32" spans="2:15" ht="16.5">
      <c r="B32" s="247" t="s">
        <v>873</v>
      </c>
      <c r="C32" s="229" t="s">
        <v>866</v>
      </c>
      <c r="D32" s="260">
        <v>1500</v>
      </c>
      <c r="E32" s="228"/>
      <c r="F32" s="280">
        <v>1100</v>
      </c>
      <c r="G32" s="226">
        <f t="shared" si="5"/>
        <v>400</v>
      </c>
      <c r="I32" s="160"/>
      <c r="J32" s="161">
        <f>I32*10000</f>
        <v>0</v>
      </c>
      <c r="K32" s="211">
        <f>J32/400</f>
        <v>0</v>
      </c>
      <c r="L32" s="58" t="s">
        <v>125</v>
      </c>
      <c r="M32" s="161" t="s">
        <v>125</v>
      </c>
      <c r="N32" s="277" t="s">
        <v>125</v>
      </c>
      <c r="O32" s="255" t="s">
        <v>125</v>
      </c>
    </row>
    <row r="33" spans="2:15" ht="17.25" thickBot="1">
      <c r="B33" s="248" t="s">
        <v>864</v>
      </c>
      <c r="C33" s="230" t="s">
        <v>865</v>
      </c>
      <c r="D33" s="261">
        <v>1500</v>
      </c>
      <c r="E33" s="228"/>
      <c r="F33" s="281">
        <v>1200</v>
      </c>
      <c r="G33" s="227">
        <f t="shared" si="5"/>
        <v>300</v>
      </c>
      <c r="I33" s="163">
        <v>36.06</v>
      </c>
      <c r="J33" s="164">
        <f>I33*10000</f>
        <v>360600</v>
      </c>
      <c r="K33" s="213">
        <f>J33/400</f>
        <v>901.5</v>
      </c>
      <c r="L33" s="65">
        <v>50</v>
      </c>
      <c r="M33" s="164">
        <f>K33+L33</f>
        <v>951.5</v>
      </c>
      <c r="N33" s="278">
        <v>1050</v>
      </c>
      <c r="O33" s="256">
        <f>D33-N33</f>
        <v>450</v>
      </c>
    </row>
    <row r="34" spans="2:15" ht="13.5">
      <c r="B34" s="249" t="s">
        <v>918</v>
      </c>
      <c r="C34" s="287" t="s">
        <v>923</v>
      </c>
      <c r="D34"/>
      <c r="E34" s="224"/>
      <c r="F34" s="287" t="s">
        <v>922</v>
      </c>
      <c r="G34"/>
      <c r="H34"/>
      <c r="I34"/>
      <c r="J34"/>
      <c r="K34"/>
      <c r="L34"/>
      <c r="M34"/>
      <c r="N34" s="178"/>
      <c r="O34" s="253"/>
    </row>
    <row r="35" spans="2:15" ht="13.5">
      <c r="B35" s="249"/>
      <c r="C35" s="287" t="s">
        <v>919</v>
      </c>
      <c r="D35"/>
      <c r="E35" s="224"/>
      <c r="F35" s="178"/>
      <c r="G35"/>
      <c r="H35"/>
      <c r="I35"/>
      <c r="J35"/>
      <c r="K35"/>
      <c r="L35"/>
      <c r="M35"/>
      <c r="N35" s="178"/>
      <c r="O35" s="253"/>
    </row>
    <row r="36" spans="2:15" ht="13.5">
      <c r="B36" s="249"/>
      <c r="C36" s="287" t="s">
        <v>920</v>
      </c>
      <c r="D36"/>
      <c r="E36" s="224"/>
      <c r="F36" s="178"/>
      <c r="G36"/>
      <c r="H36"/>
      <c r="I36"/>
      <c r="J36"/>
      <c r="K36" s="2" t="s">
        <v>924</v>
      </c>
      <c r="L36"/>
      <c r="M36"/>
      <c r="N36" s="178"/>
      <c r="O36" s="253"/>
    </row>
    <row r="37" spans="2:15" ht="14.25" thickBot="1">
      <c r="B37" s="138" t="s">
        <v>890</v>
      </c>
      <c r="C37"/>
      <c r="D37"/>
      <c r="E37" s="224"/>
      <c r="F37" s="178"/>
      <c r="G37"/>
      <c r="H37"/>
      <c r="I37"/>
      <c r="J37"/>
      <c r="K37"/>
      <c r="L37"/>
      <c r="M37"/>
      <c r="N37" s="178"/>
      <c r="O37" s="253">
        <f aca="true" t="shared" si="9" ref="O37:O46">D37-N37</f>
        <v>0</v>
      </c>
    </row>
    <row r="38" spans="2:15" ht="13.5">
      <c r="B38" s="250" t="s">
        <v>84</v>
      </c>
      <c r="C38" s="241" t="s">
        <v>19</v>
      </c>
      <c r="D38" s="262">
        <v>1200</v>
      </c>
      <c r="E38" s="258"/>
      <c r="F38" s="282">
        <v>1000</v>
      </c>
      <c r="G38" s="233">
        <f>D38-F38</f>
        <v>200</v>
      </c>
      <c r="I38" s="157">
        <v>36.59</v>
      </c>
      <c r="J38" s="158">
        <f aca="true" t="shared" si="10" ref="J38:J72">I38*10000</f>
        <v>365900.00000000006</v>
      </c>
      <c r="K38" s="216">
        <f aca="true" t="shared" si="11" ref="K38:K72">J38/400</f>
        <v>914.7500000000001</v>
      </c>
      <c r="L38" s="54">
        <v>50</v>
      </c>
      <c r="M38" s="158">
        <f aca="true" t="shared" si="12" ref="M38:M71">K38+L38</f>
        <v>964.7500000000001</v>
      </c>
      <c r="N38" s="276">
        <v>1050</v>
      </c>
      <c r="O38" s="254">
        <f t="shared" si="9"/>
        <v>150</v>
      </c>
    </row>
    <row r="39" spans="2:15" ht="13.5">
      <c r="B39" s="251" t="s">
        <v>92</v>
      </c>
      <c r="C39" s="242" t="s">
        <v>29</v>
      </c>
      <c r="D39" s="263">
        <v>1200</v>
      </c>
      <c r="E39" s="258"/>
      <c r="F39" s="283">
        <v>1000</v>
      </c>
      <c r="G39" s="235">
        <f aca="true" t="shared" si="13" ref="G39:G72">D39-F39</f>
        <v>200</v>
      </c>
      <c r="I39" s="160">
        <v>38.33</v>
      </c>
      <c r="J39" s="161">
        <f t="shared" si="10"/>
        <v>383300</v>
      </c>
      <c r="K39" s="211">
        <f t="shared" si="11"/>
        <v>958.25</v>
      </c>
      <c r="L39" s="58">
        <v>50</v>
      </c>
      <c r="M39" s="161">
        <f t="shared" si="12"/>
        <v>1008.25</v>
      </c>
      <c r="N39" s="277">
        <v>1100</v>
      </c>
      <c r="O39" s="255">
        <f t="shared" si="9"/>
        <v>100</v>
      </c>
    </row>
    <row r="40" spans="2:15" ht="13.5">
      <c r="B40" s="251" t="s">
        <v>96</v>
      </c>
      <c r="C40" s="242" t="s">
        <v>36</v>
      </c>
      <c r="D40" s="263">
        <v>1200</v>
      </c>
      <c r="E40" s="258"/>
      <c r="F40" s="283">
        <v>1000</v>
      </c>
      <c r="G40" s="235">
        <f t="shared" si="13"/>
        <v>200</v>
      </c>
      <c r="I40" s="160">
        <v>31.33</v>
      </c>
      <c r="J40" s="161">
        <f t="shared" si="10"/>
        <v>313300</v>
      </c>
      <c r="K40" s="211">
        <f t="shared" si="11"/>
        <v>783.25</v>
      </c>
      <c r="L40" s="58">
        <v>50</v>
      </c>
      <c r="M40" s="161">
        <f t="shared" si="12"/>
        <v>833.25</v>
      </c>
      <c r="N40" s="277">
        <v>900</v>
      </c>
      <c r="O40" s="255">
        <f t="shared" si="9"/>
        <v>300</v>
      </c>
    </row>
    <row r="41" spans="2:15" ht="13.5">
      <c r="B41" s="251" t="s">
        <v>85</v>
      </c>
      <c r="C41" s="242" t="s">
        <v>21</v>
      </c>
      <c r="D41" s="263">
        <v>1200</v>
      </c>
      <c r="E41" s="258"/>
      <c r="F41" s="283">
        <v>1000</v>
      </c>
      <c r="G41" s="235">
        <f t="shared" si="13"/>
        <v>200</v>
      </c>
      <c r="I41" s="160">
        <v>34.22</v>
      </c>
      <c r="J41" s="161">
        <f t="shared" si="10"/>
        <v>342200</v>
      </c>
      <c r="K41" s="211">
        <f t="shared" si="11"/>
        <v>855.5</v>
      </c>
      <c r="L41" s="58">
        <v>50</v>
      </c>
      <c r="M41" s="161">
        <f t="shared" si="12"/>
        <v>905.5</v>
      </c>
      <c r="N41" s="277">
        <v>1000</v>
      </c>
      <c r="O41" s="255">
        <f t="shared" si="9"/>
        <v>200</v>
      </c>
    </row>
    <row r="42" spans="2:15" ht="13.5">
      <c r="B42" s="251" t="s">
        <v>89</v>
      </c>
      <c r="C42" s="242" t="s">
        <v>26</v>
      </c>
      <c r="D42" s="263">
        <v>1200</v>
      </c>
      <c r="E42" s="258"/>
      <c r="F42" s="283">
        <v>1000</v>
      </c>
      <c r="G42" s="235">
        <f t="shared" si="13"/>
        <v>200</v>
      </c>
      <c r="I42" s="160">
        <v>35.72</v>
      </c>
      <c r="J42" s="161">
        <f t="shared" si="10"/>
        <v>357200</v>
      </c>
      <c r="K42" s="211">
        <f t="shared" si="11"/>
        <v>893</v>
      </c>
      <c r="L42" s="58">
        <v>50</v>
      </c>
      <c r="M42" s="161">
        <f t="shared" si="12"/>
        <v>943</v>
      </c>
      <c r="N42" s="277">
        <v>1000</v>
      </c>
      <c r="O42" s="255">
        <f t="shared" si="9"/>
        <v>200</v>
      </c>
    </row>
    <row r="43" spans="2:15" ht="13.5">
      <c r="B43" s="251" t="s">
        <v>103</v>
      </c>
      <c r="C43" s="242" t="s">
        <v>44</v>
      </c>
      <c r="D43" s="263">
        <v>1200</v>
      </c>
      <c r="E43" s="258"/>
      <c r="F43" s="283">
        <v>1000</v>
      </c>
      <c r="G43" s="235">
        <f t="shared" si="13"/>
        <v>200</v>
      </c>
      <c r="I43" s="160">
        <v>32.4</v>
      </c>
      <c r="J43" s="161">
        <f t="shared" si="10"/>
        <v>324000</v>
      </c>
      <c r="K43" s="211">
        <f t="shared" si="11"/>
        <v>810</v>
      </c>
      <c r="L43" s="58">
        <v>50</v>
      </c>
      <c r="M43" s="161">
        <f t="shared" si="12"/>
        <v>860</v>
      </c>
      <c r="N43" s="277">
        <v>950</v>
      </c>
      <c r="O43" s="255">
        <f t="shared" si="9"/>
        <v>250</v>
      </c>
    </row>
    <row r="44" spans="2:15" ht="13.5">
      <c r="B44" s="251" t="s">
        <v>85</v>
      </c>
      <c r="C44" s="242" t="s">
        <v>21</v>
      </c>
      <c r="D44" s="263">
        <v>1200</v>
      </c>
      <c r="E44" s="258"/>
      <c r="F44" s="283">
        <v>1000</v>
      </c>
      <c r="G44" s="235">
        <f t="shared" si="13"/>
        <v>200</v>
      </c>
      <c r="I44" s="160">
        <v>34.22</v>
      </c>
      <c r="J44" s="161">
        <f t="shared" si="10"/>
        <v>342200</v>
      </c>
      <c r="K44" s="211">
        <f t="shared" si="11"/>
        <v>855.5</v>
      </c>
      <c r="L44" s="58">
        <v>50</v>
      </c>
      <c r="M44" s="161">
        <f t="shared" si="12"/>
        <v>905.5</v>
      </c>
      <c r="N44" s="277">
        <v>1000</v>
      </c>
      <c r="O44" s="255">
        <f t="shared" si="9"/>
        <v>200</v>
      </c>
    </row>
    <row r="45" spans="2:15" ht="13.5">
      <c r="B45" s="251" t="s">
        <v>76</v>
      </c>
      <c r="C45" s="242" t="s">
        <v>50</v>
      </c>
      <c r="D45" s="263">
        <v>1200</v>
      </c>
      <c r="E45" s="258"/>
      <c r="F45" s="283">
        <v>1000</v>
      </c>
      <c r="G45" s="235">
        <f t="shared" si="13"/>
        <v>200</v>
      </c>
      <c r="I45" s="160">
        <v>36.45</v>
      </c>
      <c r="J45" s="161">
        <f t="shared" si="10"/>
        <v>364500</v>
      </c>
      <c r="K45" s="211">
        <f t="shared" si="11"/>
        <v>911.25</v>
      </c>
      <c r="L45" s="58">
        <v>50</v>
      </c>
      <c r="M45" s="161">
        <f t="shared" si="12"/>
        <v>961.25</v>
      </c>
      <c r="N45" s="277">
        <v>1050</v>
      </c>
      <c r="O45" s="255">
        <f t="shared" si="9"/>
        <v>150</v>
      </c>
    </row>
    <row r="46" spans="2:15" ht="13.5">
      <c r="B46" s="251" t="s">
        <v>109</v>
      </c>
      <c r="C46" s="242" t="s">
        <v>53</v>
      </c>
      <c r="D46" s="263">
        <v>1200</v>
      </c>
      <c r="E46" s="258"/>
      <c r="F46" s="283">
        <v>1000</v>
      </c>
      <c r="G46" s="235">
        <f t="shared" si="13"/>
        <v>200</v>
      </c>
      <c r="I46" s="160">
        <v>32.99</v>
      </c>
      <c r="J46" s="161">
        <f t="shared" si="10"/>
        <v>329900</v>
      </c>
      <c r="K46" s="211">
        <f t="shared" si="11"/>
        <v>824.75</v>
      </c>
      <c r="L46" s="58">
        <v>50</v>
      </c>
      <c r="M46" s="161">
        <f t="shared" si="12"/>
        <v>874.75</v>
      </c>
      <c r="N46" s="277">
        <v>950</v>
      </c>
      <c r="O46" s="255">
        <f t="shared" si="9"/>
        <v>250</v>
      </c>
    </row>
    <row r="47" spans="2:15" ht="13.5">
      <c r="B47" s="251" t="s">
        <v>861</v>
      </c>
      <c r="C47" s="234" t="s">
        <v>862</v>
      </c>
      <c r="D47" s="263">
        <v>1200</v>
      </c>
      <c r="E47" s="258"/>
      <c r="F47" s="283">
        <v>1100</v>
      </c>
      <c r="G47" s="235">
        <f t="shared" si="13"/>
        <v>100</v>
      </c>
      <c r="I47" s="160"/>
      <c r="J47" s="161">
        <f t="shared" si="10"/>
        <v>0</v>
      </c>
      <c r="K47" s="211">
        <f t="shared" si="11"/>
        <v>0</v>
      </c>
      <c r="L47" s="58" t="s">
        <v>125</v>
      </c>
      <c r="M47" s="161" t="s">
        <v>125</v>
      </c>
      <c r="N47" s="277" t="s">
        <v>125</v>
      </c>
      <c r="O47" s="255" t="s">
        <v>125</v>
      </c>
    </row>
    <row r="48" spans="2:15" ht="13.5">
      <c r="B48" s="251" t="s">
        <v>81</v>
      </c>
      <c r="C48" s="234" t="s">
        <v>9</v>
      </c>
      <c r="D48" s="263">
        <v>1200</v>
      </c>
      <c r="E48" s="258"/>
      <c r="F48" s="283">
        <v>1100</v>
      </c>
      <c r="G48" s="235">
        <f t="shared" si="13"/>
        <v>100</v>
      </c>
      <c r="I48" s="160"/>
      <c r="J48" s="161">
        <f t="shared" si="10"/>
        <v>0</v>
      </c>
      <c r="K48" s="211">
        <f t="shared" si="11"/>
        <v>0</v>
      </c>
      <c r="L48" s="58" t="s">
        <v>125</v>
      </c>
      <c r="M48" s="161" t="s">
        <v>125</v>
      </c>
      <c r="N48" s="277" t="s">
        <v>125</v>
      </c>
      <c r="O48" s="255" t="s">
        <v>125</v>
      </c>
    </row>
    <row r="49" spans="2:15" ht="13.5">
      <c r="B49" s="251" t="s">
        <v>82</v>
      </c>
      <c r="C49" s="234" t="s">
        <v>10</v>
      </c>
      <c r="D49" s="263">
        <v>1200</v>
      </c>
      <c r="E49" s="258"/>
      <c r="F49" s="283">
        <v>1100</v>
      </c>
      <c r="G49" s="235">
        <f t="shared" si="13"/>
        <v>100</v>
      </c>
      <c r="I49" s="160"/>
      <c r="J49" s="161">
        <f t="shared" si="10"/>
        <v>0</v>
      </c>
      <c r="K49" s="211">
        <f t="shared" si="11"/>
        <v>0</v>
      </c>
      <c r="L49" s="58" t="s">
        <v>125</v>
      </c>
      <c r="M49" s="161" t="s">
        <v>125</v>
      </c>
      <c r="N49" s="277" t="s">
        <v>125</v>
      </c>
      <c r="O49" s="255" t="s">
        <v>125</v>
      </c>
    </row>
    <row r="50" spans="2:15" ht="13.5">
      <c r="B50" s="251" t="s">
        <v>83</v>
      </c>
      <c r="C50" s="234" t="s">
        <v>896</v>
      </c>
      <c r="D50" s="263">
        <v>1200</v>
      </c>
      <c r="E50" s="258"/>
      <c r="F50" s="283">
        <v>1100</v>
      </c>
      <c r="G50" s="235">
        <f t="shared" si="13"/>
        <v>100</v>
      </c>
      <c r="I50" s="160">
        <v>38.26</v>
      </c>
      <c r="J50" s="161">
        <f t="shared" si="10"/>
        <v>382600</v>
      </c>
      <c r="K50" s="211">
        <f t="shared" si="11"/>
        <v>956.5</v>
      </c>
      <c r="L50" s="58">
        <v>50</v>
      </c>
      <c r="M50" s="161">
        <f t="shared" si="12"/>
        <v>1006.5</v>
      </c>
      <c r="N50" s="277">
        <v>1100</v>
      </c>
      <c r="O50" s="255">
        <f>D50-N50</f>
        <v>100</v>
      </c>
    </row>
    <row r="51" spans="2:15" ht="13.5">
      <c r="B51" s="251" t="s">
        <v>86</v>
      </c>
      <c r="C51" s="234" t="s">
        <v>22</v>
      </c>
      <c r="D51" s="263">
        <v>1200</v>
      </c>
      <c r="E51" s="258"/>
      <c r="F51" s="283">
        <v>1100</v>
      </c>
      <c r="G51" s="235">
        <f t="shared" si="13"/>
        <v>100</v>
      </c>
      <c r="I51" s="160"/>
      <c r="J51" s="161">
        <f t="shared" si="10"/>
        <v>0</v>
      </c>
      <c r="K51" s="211">
        <f t="shared" si="11"/>
        <v>0</v>
      </c>
      <c r="L51" s="58" t="s">
        <v>125</v>
      </c>
      <c r="M51" s="161" t="s">
        <v>125</v>
      </c>
      <c r="N51" s="277" t="s">
        <v>125</v>
      </c>
      <c r="O51" s="255" t="s">
        <v>125</v>
      </c>
    </row>
    <row r="52" spans="2:15" ht="13.5">
      <c r="B52" s="251" t="s">
        <v>87</v>
      </c>
      <c r="C52" s="234" t="s">
        <v>23</v>
      </c>
      <c r="D52" s="263">
        <v>1200</v>
      </c>
      <c r="E52" s="258"/>
      <c r="F52" s="283">
        <v>1100</v>
      </c>
      <c r="G52" s="235">
        <f t="shared" si="13"/>
        <v>100</v>
      </c>
      <c r="I52" s="160"/>
      <c r="J52" s="161">
        <f t="shared" si="10"/>
        <v>0</v>
      </c>
      <c r="K52" s="211">
        <f t="shared" si="11"/>
        <v>0</v>
      </c>
      <c r="L52" s="58" t="s">
        <v>125</v>
      </c>
      <c r="M52" s="161" t="s">
        <v>125</v>
      </c>
      <c r="N52" s="277" t="s">
        <v>125</v>
      </c>
      <c r="O52" s="255" t="s">
        <v>125</v>
      </c>
    </row>
    <row r="53" spans="2:15" ht="13.5">
      <c r="B53" s="251" t="s">
        <v>88</v>
      </c>
      <c r="C53" s="234" t="s">
        <v>24</v>
      </c>
      <c r="D53" s="263">
        <v>1200</v>
      </c>
      <c r="E53" s="258"/>
      <c r="F53" s="283">
        <v>1100</v>
      </c>
      <c r="G53" s="235">
        <f t="shared" si="13"/>
        <v>100</v>
      </c>
      <c r="I53" s="160"/>
      <c r="J53" s="161">
        <f t="shared" si="10"/>
        <v>0</v>
      </c>
      <c r="K53" s="211">
        <f t="shared" si="11"/>
        <v>0</v>
      </c>
      <c r="L53" s="58" t="s">
        <v>125</v>
      </c>
      <c r="M53" s="161" t="s">
        <v>125</v>
      </c>
      <c r="N53" s="277" t="s">
        <v>125</v>
      </c>
      <c r="O53" s="255" t="s">
        <v>125</v>
      </c>
    </row>
    <row r="54" spans="2:15" ht="13.5">
      <c r="B54" s="251" t="s">
        <v>4</v>
      </c>
      <c r="C54" s="234" t="s">
        <v>25</v>
      </c>
      <c r="D54" s="263">
        <v>1200</v>
      </c>
      <c r="E54" s="258"/>
      <c r="F54" s="283">
        <v>1100</v>
      </c>
      <c r="G54" s="235">
        <f t="shared" si="13"/>
        <v>100</v>
      </c>
      <c r="I54" s="160"/>
      <c r="J54" s="161">
        <f t="shared" si="10"/>
        <v>0</v>
      </c>
      <c r="K54" s="211">
        <f t="shared" si="11"/>
        <v>0</v>
      </c>
      <c r="L54" s="58" t="s">
        <v>125</v>
      </c>
      <c r="M54" s="161" t="s">
        <v>125</v>
      </c>
      <c r="N54" s="277" t="s">
        <v>125</v>
      </c>
      <c r="O54" s="255" t="s">
        <v>125</v>
      </c>
    </row>
    <row r="55" spans="2:15" ht="13.5">
      <c r="B55" s="251" t="s">
        <v>90</v>
      </c>
      <c r="C55" s="234" t="s">
        <v>27</v>
      </c>
      <c r="D55" s="263">
        <v>1200</v>
      </c>
      <c r="E55" s="258"/>
      <c r="F55" s="283">
        <v>1100</v>
      </c>
      <c r="G55" s="235">
        <f t="shared" si="13"/>
        <v>100</v>
      </c>
      <c r="I55" s="160"/>
      <c r="J55" s="161">
        <f t="shared" si="10"/>
        <v>0</v>
      </c>
      <c r="K55" s="211">
        <f t="shared" si="11"/>
        <v>0</v>
      </c>
      <c r="L55" s="58" t="s">
        <v>125</v>
      </c>
      <c r="M55" s="161" t="s">
        <v>125</v>
      </c>
      <c r="N55" s="277" t="s">
        <v>125</v>
      </c>
      <c r="O55" s="255" t="s">
        <v>125</v>
      </c>
    </row>
    <row r="56" spans="2:15" ht="13.5">
      <c r="B56" s="251" t="s">
        <v>91</v>
      </c>
      <c r="C56" s="234" t="s">
        <v>28</v>
      </c>
      <c r="D56" s="263">
        <v>1200</v>
      </c>
      <c r="E56" s="258"/>
      <c r="F56" s="283">
        <v>1100</v>
      </c>
      <c r="G56" s="235">
        <f t="shared" si="13"/>
        <v>100</v>
      </c>
      <c r="I56" s="160"/>
      <c r="J56" s="161">
        <f t="shared" si="10"/>
        <v>0</v>
      </c>
      <c r="K56" s="211">
        <f t="shared" si="11"/>
        <v>0</v>
      </c>
      <c r="L56" s="58" t="s">
        <v>125</v>
      </c>
      <c r="M56" s="161" t="s">
        <v>125</v>
      </c>
      <c r="N56" s="277" t="s">
        <v>125</v>
      </c>
      <c r="O56" s="255" t="s">
        <v>125</v>
      </c>
    </row>
    <row r="57" spans="2:15" ht="13.5">
      <c r="B57" s="251" t="s">
        <v>93</v>
      </c>
      <c r="C57" s="234" t="s">
        <v>30</v>
      </c>
      <c r="D57" s="263">
        <v>1200</v>
      </c>
      <c r="E57" s="258"/>
      <c r="F57" s="283">
        <v>1100</v>
      </c>
      <c r="G57" s="235">
        <f t="shared" si="13"/>
        <v>100</v>
      </c>
      <c r="I57" s="160"/>
      <c r="J57" s="161">
        <f t="shared" si="10"/>
        <v>0</v>
      </c>
      <c r="K57" s="211">
        <f t="shared" si="11"/>
        <v>0</v>
      </c>
      <c r="L57" s="58" t="s">
        <v>125</v>
      </c>
      <c r="M57" s="161" t="s">
        <v>125</v>
      </c>
      <c r="N57" s="277" t="s">
        <v>125</v>
      </c>
      <c r="O57" s="255" t="s">
        <v>125</v>
      </c>
    </row>
    <row r="58" spans="2:15" ht="13.5">
      <c r="B58" s="251" t="s">
        <v>94</v>
      </c>
      <c r="C58" s="234" t="s">
        <v>31</v>
      </c>
      <c r="D58" s="263">
        <v>1200</v>
      </c>
      <c r="E58" s="258"/>
      <c r="F58" s="283">
        <v>1100</v>
      </c>
      <c r="G58" s="235">
        <f t="shared" si="13"/>
        <v>100</v>
      </c>
      <c r="I58" s="160"/>
      <c r="J58" s="161">
        <f t="shared" si="10"/>
        <v>0</v>
      </c>
      <c r="K58" s="211">
        <f t="shared" si="11"/>
        <v>0</v>
      </c>
      <c r="L58" s="58" t="s">
        <v>125</v>
      </c>
      <c r="M58" s="161" t="s">
        <v>125</v>
      </c>
      <c r="N58" s="277" t="s">
        <v>125</v>
      </c>
      <c r="O58" s="255" t="s">
        <v>125</v>
      </c>
    </row>
    <row r="59" spans="2:15" ht="13.5">
      <c r="B59" s="251" t="s">
        <v>95</v>
      </c>
      <c r="C59" s="234" t="s">
        <v>32</v>
      </c>
      <c r="D59" s="263">
        <v>1200</v>
      </c>
      <c r="E59" s="258"/>
      <c r="F59" s="283">
        <v>1100</v>
      </c>
      <c r="G59" s="235">
        <f t="shared" si="13"/>
        <v>100</v>
      </c>
      <c r="I59" s="160">
        <v>31.66</v>
      </c>
      <c r="J59" s="161">
        <f t="shared" si="10"/>
        <v>316600</v>
      </c>
      <c r="K59" s="211">
        <f t="shared" si="11"/>
        <v>791.5</v>
      </c>
      <c r="L59" s="58">
        <v>50</v>
      </c>
      <c r="M59" s="161">
        <f t="shared" si="12"/>
        <v>841.5</v>
      </c>
      <c r="N59" s="277">
        <v>900</v>
      </c>
      <c r="O59" s="255">
        <f>D59-N59</f>
        <v>300</v>
      </c>
    </row>
    <row r="60" spans="2:15" ht="13.5">
      <c r="B60" s="251" t="s">
        <v>97</v>
      </c>
      <c r="C60" s="234" t="s">
        <v>38</v>
      </c>
      <c r="D60" s="263">
        <v>1200</v>
      </c>
      <c r="E60" s="258"/>
      <c r="F60" s="283">
        <v>1100</v>
      </c>
      <c r="G60" s="235">
        <f t="shared" si="13"/>
        <v>100</v>
      </c>
      <c r="I60" s="160">
        <v>40.14</v>
      </c>
      <c r="J60" s="161">
        <f t="shared" si="10"/>
        <v>401400</v>
      </c>
      <c r="K60" s="211">
        <f t="shared" si="11"/>
        <v>1003.5</v>
      </c>
      <c r="L60" s="58">
        <v>50</v>
      </c>
      <c r="M60" s="161">
        <f t="shared" si="12"/>
        <v>1053.5</v>
      </c>
      <c r="N60" s="277">
        <v>1150</v>
      </c>
      <c r="O60" s="255">
        <f>D60-N60</f>
        <v>50</v>
      </c>
    </row>
    <row r="61" spans="2:15" ht="13.5">
      <c r="B61" s="251" t="s">
        <v>98</v>
      </c>
      <c r="C61" s="234" t="s">
        <v>40</v>
      </c>
      <c r="D61" s="263">
        <v>1200</v>
      </c>
      <c r="E61" s="258"/>
      <c r="F61" s="283">
        <v>1100</v>
      </c>
      <c r="G61" s="235">
        <f t="shared" si="13"/>
        <v>100</v>
      </c>
      <c r="I61" s="160"/>
      <c r="J61" s="161">
        <f t="shared" si="10"/>
        <v>0</v>
      </c>
      <c r="K61" s="211">
        <f t="shared" si="11"/>
        <v>0</v>
      </c>
      <c r="L61" s="58" t="s">
        <v>125</v>
      </c>
      <c r="M61" s="161" t="s">
        <v>125</v>
      </c>
      <c r="N61" s="277" t="s">
        <v>125</v>
      </c>
      <c r="O61" s="255" t="s">
        <v>125</v>
      </c>
    </row>
    <row r="62" spans="2:15" ht="13.5">
      <c r="B62" s="251" t="s">
        <v>99</v>
      </c>
      <c r="C62" s="234" t="s">
        <v>41</v>
      </c>
      <c r="D62" s="263">
        <v>1200</v>
      </c>
      <c r="E62" s="258"/>
      <c r="F62" s="283">
        <v>1100</v>
      </c>
      <c r="G62" s="235">
        <f t="shared" si="13"/>
        <v>100</v>
      </c>
      <c r="I62" s="160"/>
      <c r="J62" s="161">
        <f t="shared" si="10"/>
        <v>0</v>
      </c>
      <c r="K62" s="211">
        <f t="shared" si="11"/>
        <v>0</v>
      </c>
      <c r="L62" s="58" t="s">
        <v>125</v>
      </c>
      <c r="M62" s="161" t="s">
        <v>125</v>
      </c>
      <c r="N62" s="277" t="s">
        <v>125</v>
      </c>
      <c r="O62" s="255" t="s">
        <v>125</v>
      </c>
    </row>
    <row r="63" spans="2:15" ht="13.5">
      <c r="B63" s="251" t="s">
        <v>100</v>
      </c>
      <c r="C63" s="234" t="s">
        <v>42</v>
      </c>
      <c r="D63" s="263">
        <v>1200</v>
      </c>
      <c r="E63" s="258"/>
      <c r="F63" s="283">
        <v>1100</v>
      </c>
      <c r="G63" s="235">
        <f t="shared" si="13"/>
        <v>100</v>
      </c>
      <c r="I63" s="160">
        <v>32.99</v>
      </c>
      <c r="J63" s="161">
        <f t="shared" si="10"/>
        <v>329900</v>
      </c>
      <c r="K63" s="211">
        <f t="shared" si="11"/>
        <v>824.75</v>
      </c>
      <c r="L63" s="58">
        <v>50</v>
      </c>
      <c r="M63" s="161">
        <f t="shared" si="12"/>
        <v>874.75</v>
      </c>
      <c r="N63" s="277">
        <v>950</v>
      </c>
      <c r="O63" s="255">
        <f>D63-N63</f>
        <v>250</v>
      </c>
    </row>
    <row r="64" spans="2:15" ht="13.5">
      <c r="B64" s="251" t="s">
        <v>101</v>
      </c>
      <c r="C64" s="234" t="s">
        <v>895</v>
      </c>
      <c r="D64" s="263">
        <v>1200</v>
      </c>
      <c r="E64" s="258"/>
      <c r="F64" s="283">
        <v>1100</v>
      </c>
      <c r="G64" s="235">
        <f t="shared" si="13"/>
        <v>100</v>
      </c>
      <c r="I64" s="160">
        <v>33.19</v>
      </c>
      <c r="J64" s="161">
        <f t="shared" si="10"/>
        <v>331900</v>
      </c>
      <c r="K64" s="211">
        <f t="shared" si="11"/>
        <v>829.75</v>
      </c>
      <c r="L64" s="58">
        <v>50</v>
      </c>
      <c r="M64" s="161">
        <f t="shared" si="12"/>
        <v>879.75</v>
      </c>
      <c r="N64" s="277">
        <v>950</v>
      </c>
      <c r="O64" s="255">
        <f>D64-N64</f>
        <v>250</v>
      </c>
    </row>
    <row r="65" spans="2:15" ht="13.5">
      <c r="B65" s="251" t="s">
        <v>102</v>
      </c>
      <c r="C65" s="234" t="s">
        <v>43</v>
      </c>
      <c r="D65" s="263">
        <v>1200</v>
      </c>
      <c r="E65" s="258"/>
      <c r="F65" s="283">
        <v>1100</v>
      </c>
      <c r="G65" s="235">
        <f t="shared" si="13"/>
        <v>100</v>
      </c>
      <c r="I65" s="160">
        <v>40.51</v>
      </c>
      <c r="J65" s="161">
        <f t="shared" si="10"/>
        <v>405100</v>
      </c>
      <c r="K65" s="211">
        <f t="shared" si="11"/>
        <v>1012.75</v>
      </c>
      <c r="L65" s="58">
        <v>50</v>
      </c>
      <c r="M65" s="161">
        <f t="shared" si="12"/>
        <v>1062.75</v>
      </c>
      <c r="N65" s="277">
        <v>1150</v>
      </c>
      <c r="O65" s="255">
        <f>D65-N65</f>
        <v>50</v>
      </c>
    </row>
    <row r="66" spans="2:15" ht="13.5">
      <c r="B66" s="251" t="s">
        <v>104</v>
      </c>
      <c r="C66" s="234" t="s">
        <v>45</v>
      </c>
      <c r="D66" s="263">
        <v>1200</v>
      </c>
      <c r="E66" s="258"/>
      <c r="F66" s="283">
        <v>1100</v>
      </c>
      <c r="G66" s="235">
        <f t="shared" si="13"/>
        <v>100</v>
      </c>
      <c r="I66" s="160"/>
      <c r="J66" s="161">
        <f t="shared" si="10"/>
        <v>0</v>
      </c>
      <c r="K66" s="211">
        <f t="shared" si="11"/>
        <v>0</v>
      </c>
      <c r="L66" s="58" t="s">
        <v>125</v>
      </c>
      <c r="M66" s="161" t="s">
        <v>125</v>
      </c>
      <c r="N66" s="277" t="s">
        <v>125</v>
      </c>
      <c r="O66" s="255" t="s">
        <v>125</v>
      </c>
    </row>
    <row r="67" spans="2:15" ht="13.5">
      <c r="B67" s="251" t="s">
        <v>105</v>
      </c>
      <c r="C67" s="234" t="s">
        <v>46</v>
      </c>
      <c r="D67" s="263">
        <v>1200</v>
      </c>
      <c r="E67" s="258"/>
      <c r="F67" s="283">
        <v>1100</v>
      </c>
      <c r="G67" s="235">
        <f t="shared" si="13"/>
        <v>100</v>
      </c>
      <c r="I67" s="160">
        <v>39.34</v>
      </c>
      <c r="J67" s="161">
        <f t="shared" si="10"/>
        <v>393400.00000000006</v>
      </c>
      <c r="K67" s="211">
        <f t="shared" si="11"/>
        <v>983.5000000000001</v>
      </c>
      <c r="L67" s="58">
        <v>50</v>
      </c>
      <c r="M67" s="161">
        <f t="shared" si="12"/>
        <v>1033.5</v>
      </c>
      <c r="N67" s="277">
        <v>1100</v>
      </c>
      <c r="O67" s="255">
        <f>D67-N67</f>
        <v>100</v>
      </c>
    </row>
    <row r="68" spans="2:15" ht="13.5">
      <c r="B68" s="251" t="s">
        <v>106</v>
      </c>
      <c r="C68" s="234" t="s">
        <v>47</v>
      </c>
      <c r="D68" s="263">
        <v>1200</v>
      </c>
      <c r="E68" s="258"/>
      <c r="F68" s="283">
        <v>1100</v>
      </c>
      <c r="G68" s="235">
        <f t="shared" si="13"/>
        <v>100</v>
      </c>
      <c r="I68" s="160"/>
      <c r="J68" s="161">
        <f t="shared" si="10"/>
        <v>0</v>
      </c>
      <c r="K68" s="211">
        <f t="shared" si="11"/>
        <v>0</v>
      </c>
      <c r="L68" s="58" t="s">
        <v>125</v>
      </c>
      <c r="M68" s="161" t="s">
        <v>125</v>
      </c>
      <c r="N68" s="277" t="s">
        <v>125</v>
      </c>
      <c r="O68" s="255" t="s">
        <v>125</v>
      </c>
    </row>
    <row r="69" spans="2:15" ht="13.5">
      <c r="B69" s="251" t="s">
        <v>107</v>
      </c>
      <c r="C69" s="234" t="s">
        <v>48</v>
      </c>
      <c r="D69" s="263">
        <v>1200</v>
      </c>
      <c r="E69" s="258"/>
      <c r="F69" s="283">
        <v>1100</v>
      </c>
      <c r="G69" s="235">
        <f t="shared" si="13"/>
        <v>100</v>
      </c>
      <c r="I69" s="160">
        <v>31.94</v>
      </c>
      <c r="J69" s="161">
        <f t="shared" si="10"/>
        <v>319400</v>
      </c>
      <c r="K69" s="211">
        <f t="shared" si="11"/>
        <v>798.5</v>
      </c>
      <c r="L69" s="58">
        <v>50</v>
      </c>
      <c r="M69" s="161">
        <f t="shared" si="12"/>
        <v>848.5</v>
      </c>
      <c r="N69" s="277">
        <v>900</v>
      </c>
      <c r="O69" s="255">
        <f>D69-N69</f>
        <v>300</v>
      </c>
    </row>
    <row r="70" spans="2:15" ht="13.5">
      <c r="B70" s="251" t="s">
        <v>108</v>
      </c>
      <c r="C70" s="234" t="s">
        <v>52</v>
      </c>
      <c r="D70" s="263">
        <v>1200</v>
      </c>
      <c r="E70" s="258"/>
      <c r="F70" s="283">
        <v>1100</v>
      </c>
      <c r="G70" s="235">
        <f t="shared" si="13"/>
        <v>100</v>
      </c>
      <c r="I70" s="160">
        <v>40.04</v>
      </c>
      <c r="J70" s="161">
        <f t="shared" si="10"/>
        <v>400400</v>
      </c>
      <c r="K70" s="211">
        <f t="shared" si="11"/>
        <v>1001</v>
      </c>
      <c r="L70" s="58">
        <v>50</v>
      </c>
      <c r="M70" s="161">
        <f t="shared" si="12"/>
        <v>1051</v>
      </c>
      <c r="N70" s="277">
        <v>1050</v>
      </c>
      <c r="O70" s="255">
        <f>D70-N70</f>
        <v>150</v>
      </c>
    </row>
    <row r="71" spans="2:15" ht="13.5">
      <c r="B71" s="251" t="s">
        <v>110</v>
      </c>
      <c r="C71" s="234" t="s">
        <v>54</v>
      </c>
      <c r="D71" s="263">
        <v>1200</v>
      </c>
      <c r="E71" s="258"/>
      <c r="F71" s="283">
        <v>1100</v>
      </c>
      <c r="G71" s="235">
        <f t="shared" si="13"/>
        <v>100</v>
      </c>
      <c r="I71" s="160">
        <v>35.13</v>
      </c>
      <c r="J71" s="161">
        <f t="shared" si="10"/>
        <v>351300</v>
      </c>
      <c r="K71" s="211">
        <f t="shared" si="11"/>
        <v>878.25</v>
      </c>
      <c r="L71" s="58">
        <v>50</v>
      </c>
      <c r="M71" s="161">
        <f t="shared" si="12"/>
        <v>928.25</v>
      </c>
      <c r="N71" s="277">
        <v>1000</v>
      </c>
      <c r="O71" s="255">
        <f>D71-N71</f>
        <v>200</v>
      </c>
    </row>
    <row r="72" spans="2:15" ht="14.25" thickBot="1">
      <c r="B72" s="252" t="s">
        <v>113</v>
      </c>
      <c r="C72" s="236" t="s">
        <v>65</v>
      </c>
      <c r="D72" s="264">
        <v>1200</v>
      </c>
      <c r="E72" s="258"/>
      <c r="F72" s="286">
        <v>1100</v>
      </c>
      <c r="G72" s="237">
        <f t="shared" si="13"/>
        <v>100</v>
      </c>
      <c r="I72" s="163"/>
      <c r="J72" s="164">
        <f t="shared" si="10"/>
        <v>0</v>
      </c>
      <c r="K72" s="213">
        <f t="shared" si="11"/>
        <v>0</v>
      </c>
      <c r="L72" s="65" t="s">
        <v>125</v>
      </c>
      <c r="M72" s="164" t="s">
        <v>125</v>
      </c>
      <c r="N72" s="278" t="s">
        <v>125</v>
      </c>
      <c r="O72" s="256" t="s">
        <v>125</v>
      </c>
    </row>
    <row r="73" spans="2:15" ht="13.5">
      <c r="B73" s="249" t="s">
        <v>918</v>
      </c>
      <c r="C73" s="287" t="s">
        <v>923</v>
      </c>
      <c r="D73"/>
      <c r="E73" s="224"/>
      <c r="F73" s="287" t="s">
        <v>922</v>
      </c>
      <c r="G73"/>
      <c r="H73"/>
      <c r="I73"/>
      <c r="J73"/>
      <c r="K73"/>
      <c r="L73"/>
      <c r="M73"/>
      <c r="N73" s="178"/>
      <c r="O73" s="253"/>
    </row>
    <row r="74" spans="2:15" ht="13.5">
      <c r="B74" s="249"/>
      <c r="C74" s="287" t="s">
        <v>919</v>
      </c>
      <c r="D74"/>
      <c r="E74" s="224"/>
      <c r="F74" s="178"/>
      <c r="G74"/>
      <c r="H74"/>
      <c r="I74"/>
      <c r="J74"/>
      <c r="K74"/>
      <c r="L74"/>
      <c r="M74"/>
      <c r="N74" s="178"/>
      <c r="O74" s="253"/>
    </row>
    <row r="75" spans="2:15" ht="13.5">
      <c r="B75" s="249"/>
      <c r="C75" s="287" t="s">
        <v>920</v>
      </c>
      <c r="D75"/>
      <c r="E75" s="224"/>
      <c r="F75" s="178"/>
      <c r="G75"/>
      <c r="H75"/>
      <c r="I75"/>
      <c r="J75"/>
      <c r="K75" s="2" t="s">
        <v>921</v>
      </c>
      <c r="L75"/>
      <c r="M75"/>
      <c r="N75" s="178"/>
      <c r="O75" s="253"/>
    </row>
  </sheetData>
  <mergeCells count="7">
    <mergeCell ref="O1:O3"/>
    <mergeCell ref="F2:G2"/>
    <mergeCell ref="F1:G1"/>
    <mergeCell ref="I1:J1"/>
    <mergeCell ref="I2:I3"/>
    <mergeCell ref="M2:N2"/>
    <mergeCell ref="M1:N1"/>
  </mergeCells>
  <printOptions/>
  <pageMargins left="0.25" right="0" top="0.1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F34" sqref="F34:J68"/>
    </sheetView>
  </sheetViews>
  <sheetFormatPr defaultColWidth="9.33203125" defaultRowHeight="12.75"/>
  <cols>
    <col min="2" max="2" width="6.16015625" style="57" customWidth="1"/>
    <col min="3" max="3" width="12.33203125" style="57" bestFit="1" customWidth="1"/>
    <col min="4" max="4" width="3.66015625" style="57" customWidth="1"/>
    <col min="5" max="5" width="6" style="57" customWidth="1"/>
    <col min="6" max="6" width="9.5" style="57" bestFit="1" customWidth="1"/>
    <col min="7" max="7" width="11.5" style="57" bestFit="1" customWidth="1"/>
    <col min="8" max="8" width="9.5" style="57" bestFit="1" customWidth="1"/>
    <col min="9" max="9" width="9.33203125" style="57" customWidth="1"/>
    <col min="10" max="10" width="9.33203125" style="215" customWidth="1"/>
    <col min="11" max="11" width="9.5" style="215" bestFit="1" customWidth="1"/>
    <col min="12" max="12" width="9.5" style="57" bestFit="1" customWidth="1"/>
  </cols>
  <sheetData>
    <row r="1" spans="2:12" ht="13.5" thickBot="1">
      <c r="B1" s="204"/>
      <c r="C1" s="218"/>
      <c r="D1" s="303" t="s">
        <v>898</v>
      </c>
      <c r="E1" s="304"/>
      <c r="F1" s="309" t="s">
        <v>899</v>
      </c>
      <c r="G1" s="310"/>
      <c r="H1" s="310"/>
      <c r="I1" s="310"/>
      <c r="J1" s="310"/>
      <c r="K1" s="311"/>
      <c r="L1" s="296" t="s">
        <v>893</v>
      </c>
    </row>
    <row r="2" spans="2:12" ht="12.75">
      <c r="B2" s="219"/>
      <c r="C2" s="220"/>
      <c r="D2" s="305"/>
      <c r="E2" s="306"/>
      <c r="F2" s="312" t="s">
        <v>891</v>
      </c>
      <c r="G2" s="313"/>
      <c r="H2" s="313"/>
      <c r="I2" s="314" t="s">
        <v>1</v>
      </c>
      <c r="J2" s="284" t="s">
        <v>897</v>
      </c>
      <c r="K2" s="206" t="s">
        <v>894</v>
      </c>
      <c r="L2" s="297"/>
    </row>
    <row r="3" spans="2:12" ht="14.25" thickBot="1">
      <c r="B3" s="221" t="s">
        <v>847</v>
      </c>
      <c r="C3" s="222"/>
      <c r="D3" s="307"/>
      <c r="E3" s="308"/>
      <c r="F3" s="63" t="s">
        <v>883</v>
      </c>
      <c r="G3" s="205" t="s">
        <v>884</v>
      </c>
      <c r="H3" s="223" t="s">
        <v>892</v>
      </c>
      <c r="I3" s="315"/>
      <c r="J3" s="285"/>
      <c r="K3" s="183"/>
      <c r="L3" s="298"/>
    </row>
    <row r="4" spans="2:12" ht="13.5">
      <c r="B4" s="200" t="s">
        <v>70</v>
      </c>
      <c r="C4" s="201" t="s">
        <v>12</v>
      </c>
      <c r="D4" s="202" t="s">
        <v>843</v>
      </c>
      <c r="E4" s="203">
        <v>700</v>
      </c>
      <c r="F4" s="207">
        <v>9.64</v>
      </c>
      <c r="G4" s="208">
        <f>F4*10000</f>
        <v>96400</v>
      </c>
      <c r="H4" s="209">
        <f>G4/400</f>
        <v>241</v>
      </c>
      <c r="I4" s="81">
        <v>100</v>
      </c>
      <c r="J4" s="208">
        <f aca="true" t="shared" si="0" ref="J4:J11">H4+I4</f>
        <v>341</v>
      </c>
      <c r="K4" s="209">
        <v>450</v>
      </c>
      <c r="L4" s="210">
        <f aca="true" t="shared" si="1" ref="L4:L11">E4-K4</f>
        <v>250</v>
      </c>
    </row>
    <row r="5" spans="2:12" ht="13.5">
      <c r="B5" s="190" t="s">
        <v>72</v>
      </c>
      <c r="C5" s="133" t="s">
        <v>17</v>
      </c>
      <c r="D5" s="89" t="s">
        <v>843</v>
      </c>
      <c r="E5" s="198">
        <v>700</v>
      </c>
      <c r="F5" s="160">
        <v>20.17</v>
      </c>
      <c r="G5" s="161">
        <f aca="true" t="shared" si="2" ref="G5:G68">F5*10000</f>
        <v>201700.00000000003</v>
      </c>
      <c r="H5" s="211">
        <f aca="true" t="shared" si="3" ref="H5:H68">G5/400</f>
        <v>504.25000000000006</v>
      </c>
      <c r="I5" s="58">
        <v>100</v>
      </c>
      <c r="J5" s="161">
        <f t="shared" si="0"/>
        <v>604.25</v>
      </c>
      <c r="K5" s="211">
        <v>650</v>
      </c>
      <c r="L5" s="212">
        <f t="shared" si="1"/>
        <v>50</v>
      </c>
    </row>
    <row r="6" spans="2:12" ht="13.5">
      <c r="B6" s="190" t="s">
        <v>75</v>
      </c>
      <c r="C6" s="133" t="s">
        <v>37</v>
      </c>
      <c r="D6" s="89" t="s">
        <v>843</v>
      </c>
      <c r="E6" s="198">
        <v>700</v>
      </c>
      <c r="F6" s="160">
        <v>24.11</v>
      </c>
      <c r="G6" s="161">
        <f t="shared" si="2"/>
        <v>241100</v>
      </c>
      <c r="H6" s="211">
        <f t="shared" si="3"/>
        <v>602.75</v>
      </c>
      <c r="I6" s="58">
        <v>100</v>
      </c>
      <c r="J6" s="161">
        <f t="shared" si="0"/>
        <v>702.75</v>
      </c>
      <c r="K6" s="211">
        <v>750</v>
      </c>
      <c r="L6" s="212">
        <f t="shared" si="1"/>
        <v>-50</v>
      </c>
    </row>
    <row r="7" spans="2:12" ht="13.5">
      <c r="B7" s="190" t="s">
        <v>74</v>
      </c>
      <c r="C7" s="133" t="s">
        <v>35</v>
      </c>
      <c r="D7" s="89" t="s">
        <v>843</v>
      </c>
      <c r="E7" s="198">
        <v>800</v>
      </c>
      <c r="F7" s="160">
        <v>11.92</v>
      </c>
      <c r="G7" s="161">
        <f t="shared" si="2"/>
        <v>119200</v>
      </c>
      <c r="H7" s="211">
        <f t="shared" si="3"/>
        <v>298</v>
      </c>
      <c r="I7" s="58">
        <v>100</v>
      </c>
      <c r="J7" s="161">
        <f t="shared" si="0"/>
        <v>398</v>
      </c>
      <c r="K7" s="211">
        <v>400</v>
      </c>
      <c r="L7" s="212">
        <f t="shared" si="1"/>
        <v>400</v>
      </c>
    </row>
    <row r="8" spans="2:12" ht="13.5">
      <c r="B8" s="190" t="s">
        <v>78</v>
      </c>
      <c r="C8" s="133" t="s">
        <v>59</v>
      </c>
      <c r="D8" s="89" t="s">
        <v>843</v>
      </c>
      <c r="E8" s="198">
        <v>800</v>
      </c>
      <c r="F8" s="160">
        <v>13.28</v>
      </c>
      <c r="G8" s="161">
        <f t="shared" si="2"/>
        <v>132800</v>
      </c>
      <c r="H8" s="211">
        <f t="shared" si="3"/>
        <v>332</v>
      </c>
      <c r="I8" s="58">
        <v>100</v>
      </c>
      <c r="J8" s="161">
        <f t="shared" si="0"/>
        <v>432</v>
      </c>
      <c r="K8" s="211">
        <v>450</v>
      </c>
      <c r="L8" s="212">
        <f t="shared" si="1"/>
        <v>350</v>
      </c>
    </row>
    <row r="9" spans="2:12" ht="13.5">
      <c r="B9" s="190" t="s">
        <v>69</v>
      </c>
      <c r="C9" s="133" t="s">
        <v>11</v>
      </c>
      <c r="D9" s="89" t="s">
        <v>843</v>
      </c>
      <c r="E9" s="198">
        <v>800</v>
      </c>
      <c r="F9" s="160">
        <v>10.09</v>
      </c>
      <c r="G9" s="161">
        <f t="shared" si="2"/>
        <v>100900</v>
      </c>
      <c r="H9" s="211">
        <f t="shared" si="3"/>
        <v>252.25</v>
      </c>
      <c r="I9" s="58">
        <v>100</v>
      </c>
      <c r="J9" s="161">
        <f t="shared" si="0"/>
        <v>352.25</v>
      </c>
      <c r="K9" s="211">
        <v>400</v>
      </c>
      <c r="L9" s="212">
        <f t="shared" si="1"/>
        <v>400</v>
      </c>
    </row>
    <row r="10" spans="2:12" ht="13.5">
      <c r="B10" s="190" t="s">
        <v>73</v>
      </c>
      <c r="C10" s="133" t="s">
        <v>34</v>
      </c>
      <c r="D10" s="89" t="s">
        <v>843</v>
      </c>
      <c r="E10" s="198">
        <v>800</v>
      </c>
      <c r="F10" s="160">
        <v>20.97</v>
      </c>
      <c r="G10" s="161">
        <f t="shared" si="2"/>
        <v>209700</v>
      </c>
      <c r="H10" s="211">
        <f t="shared" si="3"/>
        <v>524.25</v>
      </c>
      <c r="I10" s="58">
        <v>100</v>
      </c>
      <c r="J10" s="161">
        <f t="shared" si="0"/>
        <v>624.25</v>
      </c>
      <c r="K10" s="211">
        <v>650</v>
      </c>
      <c r="L10" s="212">
        <f t="shared" si="1"/>
        <v>150</v>
      </c>
    </row>
    <row r="11" spans="2:12" ht="13.5">
      <c r="B11" s="190" t="s">
        <v>79</v>
      </c>
      <c r="C11" s="133" t="s">
        <v>60</v>
      </c>
      <c r="D11" s="89" t="s">
        <v>843</v>
      </c>
      <c r="E11" s="198">
        <v>800</v>
      </c>
      <c r="F11" s="160">
        <v>20.87</v>
      </c>
      <c r="G11" s="161">
        <f t="shared" si="2"/>
        <v>208700</v>
      </c>
      <c r="H11" s="211">
        <f t="shared" si="3"/>
        <v>521.75</v>
      </c>
      <c r="I11" s="58">
        <v>100</v>
      </c>
      <c r="J11" s="161">
        <f t="shared" si="0"/>
        <v>621.75</v>
      </c>
      <c r="K11" s="211">
        <v>650</v>
      </c>
      <c r="L11" s="212">
        <f t="shared" si="1"/>
        <v>150</v>
      </c>
    </row>
    <row r="12" spans="2:12" ht="13.5">
      <c r="B12" s="190" t="s">
        <v>80</v>
      </c>
      <c r="C12" s="133" t="s">
        <v>61</v>
      </c>
      <c r="D12" s="89" t="s">
        <v>843</v>
      </c>
      <c r="E12" s="198">
        <v>800</v>
      </c>
      <c r="F12" s="160"/>
      <c r="G12" s="161">
        <f t="shared" si="2"/>
        <v>0</v>
      </c>
      <c r="H12" s="211">
        <f t="shared" si="3"/>
        <v>0</v>
      </c>
      <c r="I12" s="58" t="s">
        <v>125</v>
      </c>
      <c r="J12" s="161" t="s">
        <v>125</v>
      </c>
      <c r="K12" s="211" t="s">
        <v>125</v>
      </c>
      <c r="L12" s="212" t="s">
        <v>125</v>
      </c>
    </row>
    <row r="13" spans="2:12" ht="13.5">
      <c r="B13" s="190" t="s">
        <v>118</v>
      </c>
      <c r="C13" s="133" t="s">
        <v>20</v>
      </c>
      <c r="D13" s="89" t="s">
        <v>843</v>
      </c>
      <c r="E13" s="198">
        <v>900</v>
      </c>
      <c r="F13" s="160"/>
      <c r="G13" s="161">
        <f t="shared" si="2"/>
        <v>0</v>
      </c>
      <c r="H13" s="211">
        <f t="shared" si="3"/>
        <v>0</v>
      </c>
      <c r="I13" s="58" t="s">
        <v>125</v>
      </c>
      <c r="J13" s="161" t="s">
        <v>125</v>
      </c>
      <c r="K13" s="211" t="s">
        <v>125</v>
      </c>
      <c r="L13" s="212" t="s">
        <v>125</v>
      </c>
    </row>
    <row r="14" spans="2:12" ht="13.5">
      <c r="B14" s="190" t="s">
        <v>119</v>
      </c>
      <c r="C14" s="133" t="s">
        <v>58</v>
      </c>
      <c r="D14" s="89" t="s">
        <v>843</v>
      </c>
      <c r="E14" s="198">
        <v>900</v>
      </c>
      <c r="F14" s="160">
        <v>21.61</v>
      </c>
      <c r="G14" s="161">
        <f t="shared" si="2"/>
        <v>216100</v>
      </c>
      <c r="H14" s="211">
        <f t="shared" si="3"/>
        <v>540.25</v>
      </c>
      <c r="I14" s="58">
        <v>100</v>
      </c>
      <c r="J14" s="161">
        <f>H14+I14</f>
        <v>640.25</v>
      </c>
      <c r="K14" s="211">
        <v>650</v>
      </c>
      <c r="L14" s="212">
        <f>E14-K14</f>
        <v>250</v>
      </c>
    </row>
    <row r="15" spans="2:12" ht="13.5">
      <c r="B15" s="190" t="s">
        <v>67</v>
      </c>
      <c r="C15" s="133" t="s">
        <v>8</v>
      </c>
      <c r="D15" s="89" t="s">
        <v>843</v>
      </c>
      <c r="E15" s="198">
        <v>900</v>
      </c>
      <c r="F15" s="160">
        <v>36.08</v>
      </c>
      <c r="G15" s="161">
        <f t="shared" si="2"/>
        <v>360800</v>
      </c>
      <c r="H15" s="211">
        <f t="shared" si="3"/>
        <v>902</v>
      </c>
      <c r="I15" s="58">
        <v>100</v>
      </c>
      <c r="J15" s="161">
        <f>H15+I15</f>
        <v>1002</v>
      </c>
      <c r="K15" s="211">
        <v>1050</v>
      </c>
      <c r="L15" s="212">
        <f>E15-K15</f>
        <v>-150</v>
      </c>
    </row>
    <row r="16" spans="2:12" ht="13.5">
      <c r="B16" s="190" t="s">
        <v>68</v>
      </c>
      <c r="C16" s="133" t="s">
        <v>14</v>
      </c>
      <c r="D16" s="89" t="s">
        <v>843</v>
      </c>
      <c r="E16" s="198">
        <v>900</v>
      </c>
      <c r="F16" s="160"/>
      <c r="G16" s="161">
        <f t="shared" si="2"/>
        <v>0</v>
      </c>
      <c r="H16" s="211">
        <f t="shared" si="3"/>
        <v>0</v>
      </c>
      <c r="I16" s="58" t="s">
        <v>125</v>
      </c>
      <c r="J16" s="161" t="s">
        <v>125</v>
      </c>
      <c r="K16" s="211" t="s">
        <v>125</v>
      </c>
      <c r="L16" s="212" t="s">
        <v>125</v>
      </c>
    </row>
    <row r="17" spans="2:12" ht="13.5">
      <c r="B17" s="190" t="s">
        <v>71</v>
      </c>
      <c r="C17" s="133" t="s">
        <v>16</v>
      </c>
      <c r="D17" s="89" t="s">
        <v>843</v>
      </c>
      <c r="E17" s="198">
        <v>1000</v>
      </c>
      <c r="F17" s="160"/>
      <c r="G17" s="161">
        <f t="shared" si="2"/>
        <v>0</v>
      </c>
      <c r="H17" s="211">
        <f t="shared" si="3"/>
        <v>0</v>
      </c>
      <c r="I17" s="58" t="s">
        <v>125</v>
      </c>
      <c r="J17" s="161" t="s">
        <v>125</v>
      </c>
      <c r="K17" s="211" t="s">
        <v>125</v>
      </c>
      <c r="L17" s="212" t="s">
        <v>125</v>
      </c>
    </row>
    <row r="18" spans="2:12" ht="14.25" thickBot="1">
      <c r="B18" s="191" t="s">
        <v>77</v>
      </c>
      <c r="C18" s="192" t="s">
        <v>55</v>
      </c>
      <c r="D18" s="193" t="s">
        <v>843</v>
      </c>
      <c r="E18" s="199">
        <v>1000</v>
      </c>
      <c r="F18" s="163"/>
      <c r="G18" s="164">
        <f t="shared" si="2"/>
        <v>0</v>
      </c>
      <c r="H18" s="213">
        <f t="shared" si="3"/>
        <v>0</v>
      </c>
      <c r="I18" s="65" t="s">
        <v>125</v>
      </c>
      <c r="J18" s="164" t="s">
        <v>125</v>
      </c>
      <c r="K18" s="213" t="s">
        <v>125</v>
      </c>
      <c r="L18" s="214" t="s">
        <v>125</v>
      </c>
    </row>
    <row r="19" spans="2:12" ht="14.25" thickBot="1">
      <c r="B19" s="138" t="s">
        <v>848</v>
      </c>
      <c r="C19" s="90"/>
      <c r="D19" s="32"/>
      <c r="E19" s="32"/>
      <c r="F19" s="215"/>
      <c r="G19" s="215"/>
      <c r="H19" s="215"/>
      <c r="I19" s="215"/>
      <c r="L19" s="215"/>
    </row>
    <row r="20" spans="2:12" ht="13.5">
      <c r="B20" s="187" t="s">
        <v>114</v>
      </c>
      <c r="C20" s="188" t="s">
        <v>13</v>
      </c>
      <c r="D20" s="189" t="s">
        <v>843</v>
      </c>
      <c r="E20" s="197">
        <v>1000</v>
      </c>
      <c r="F20" s="157"/>
      <c r="G20" s="158">
        <f t="shared" si="2"/>
        <v>0</v>
      </c>
      <c r="H20" s="216">
        <f t="shared" si="3"/>
        <v>0</v>
      </c>
      <c r="I20" s="54" t="s">
        <v>125</v>
      </c>
      <c r="J20" s="158" t="s">
        <v>125</v>
      </c>
      <c r="K20" s="216" t="s">
        <v>125</v>
      </c>
      <c r="L20" s="217" t="s">
        <v>125</v>
      </c>
    </row>
    <row r="21" spans="2:12" ht="13.5">
      <c r="B21" s="190" t="s">
        <v>116</v>
      </c>
      <c r="C21" s="133" t="s">
        <v>56</v>
      </c>
      <c r="D21" s="89" t="s">
        <v>843</v>
      </c>
      <c r="E21" s="198">
        <v>1000</v>
      </c>
      <c r="F21" s="160"/>
      <c r="G21" s="161">
        <f t="shared" si="2"/>
        <v>0</v>
      </c>
      <c r="H21" s="211">
        <f t="shared" si="3"/>
        <v>0</v>
      </c>
      <c r="I21" s="58" t="s">
        <v>125</v>
      </c>
      <c r="J21" s="161" t="s">
        <v>125</v>
      </c>
      <c r="K21" s="211" t="s">
        <v>125</v>
      </c>
      <c r="L21" s="212" t="s">
        <v>125</v>
      </c>
    </row>
    <row r="22" spans="2:12" ht="13.5">
      <c r="B22" s="190" t="s">
        <v>117</v>
      </c>
      <c r="C22" s="133" t="s">
        <v>57</v>
      </c>
      <c r="D22" s="89" t="s">
        <v>843</v>
      </c>
      <c r="E22" s="198">
        <v>1100</v>
      </c>
      <c r="F22" s="160">
        <v>37.84</v>
      </c>
      <c r="G22" s="161">
        <f t="shared" si="2"/>
        <v>378400.00000000006</v>
      </c>
      <c r="H22" s="211">
        <f t="shared" si="3"/>
        <v>946.0000000000001</v>
      </c>
      <c r="I22" s="58">
        <v>100</v>
      </c>
      <c r="J22" s="161">
        <f>H22+I22</f>
        <v>1046</v>
      </c>
      <c r="K22" s="211">
        <v>1050</v>
      </c>
      <c r="L22" s="212">
        <f>E22-K22</f>
        <v>50</v>
      </c>
    </row>
    <row r="23" spans="2:12" ht="13.5">
      <c r="B23" s="190" t="s">
        <v>121</v>
      </c>
      <c r="C23" s="133" t="s">
        <v>33</v>
      </c>
      <c r="D23" s="89" t="s">
        <v>843</v>
      </c>
      <c r="E23" s="198">
        <v>1100</v>
      </c>
      <c r="F23" s="160"/>
      <c r="G23" s="161">
        <f t="shared" si="2"/>
        <v>0</v>
      </c>
      <c r="H23" s="211">
        <f t="shared" si="3"/>
        <v>0</v>
      </c>
      <c r="I23" s="58" t="s">
        <v>125</v>
      </c>
      <c r="J23" s="161" t="s">
        <v>125</v>
      </c>
      <c r="K23" s="211" t="s">
        <v>125</v>
      </c>
      <c r="L23" s="212" t="s">
        <v>125</v>
      </c>
    </row>
    <row r="24" spans="2:12" ht="13.5">
      <c r="B24" s="190" t="s">
        <v>124</v>
      </c>
      <c r="C24" s="133" t="s">
        <v>66</v>
      </c>
      <c r="D24" s="89" t="s">
        <v>843</v>
      </c>
      <c r="E24" s="198">
        <v>1100</v>
      </c>
      <c r="F24" s="160"/>
      <c r="G24" s="161">
        <f t="shared" si="2"/>
        <v>0</v>
      </c>
      <c r="H24" s="211">
        <f t="shared" si="3"/>
        <v>0</v>
      </c>
      <c r="I24" s="58" t="s">
        <v>125</v>
      </c>
      <c r="J24" s="161" t="s">
        <v>125</v>
      </c>
      <c r="K24" s="211" t="s">
        <v>125</v>
      </c>
      <c r="L24" s="212" t="s">
        <v>125</v>
      </c>
    </row>
    <row r="25" spans="2:12" ht="13.5">
      <c r="B25" s="190" t="s">
        <v>115</v>
      </c>
      <c r="C25" s="133" t="s">
        <v>15</v>
      </c>
      <c r="D25" s="89" t="s">
        <v>843</v>
      </c>
      <c r="E25" s="198">
        <v>1150</v>
      </c>
      <c r="F25" s="160">
        <v>37.11</v>
      </c>
      <c r="G25" s="161">
        <f t="shared" si="2"/>
        <v>371100</v>
      </c>
      <c r="H25" s="211">
        <f t="shared" si="3"/>
        <v>927.75</v>
      </c>
      <c r="I25" s="58">
        <v>100</v>
      </c>
      <c r="J25" s="161">
        <f>H25+I25</f>
        <v>1027.75</v>
      </c>
      <c r="K25" s="211">
        <v>1050</v>
      </c>
      <c r="L25" s="212">
        <f>E25-K25</f>
        <v>100</v>
      </c>
    </row>
    <row r="26" spans="2:12" ht="13.5">
      <c r="B26" s="190" t="s">
        <v>122</v>
      </c>
      <c r="C26" s="133" t="s">
        <v>39</v>
      </c>
      <c r="D26" s="89" t="s">
        <v>843</v>
      </c>
      <c r="E26" s="198">
        <v>1400</v>
      </c>
      <c r="F26" s="160">
        <v>60.14</v>
      </c>
      <c r="G26" s="161">
        <f t="shared" si="2"/>
        <v>601400</v>
      </c>
      <c r="H26" s="211">
        <f t="shared" si="3"/>
        <v>1503.5</v>
      </c>
      <c r="I26" s="58">
        <v>100</v>
      </c>
      <c r="J26" s="161">
        <f>H26+I26</f>
        <v>1603.5</v>
      </c>
      <c r="K26" s="211">
        <v>1050</v>
      </c>
      <c r="L26" s="212">
        <f>E26-K26</f>
        <v>350</v>
      </c>
    </row>
    <row r="27" spans="2:12" ht="14.25" thickBot="1">
      <c r="B27" s="191" t="s">
        <v>123</v>
      </c>
      <c r="C27" s="192" t="s">
        <v>49</v>
      </c>
      <c r="D27" s="193" t="s">
        <v>843</v>
      </c>
      <c r="E27" s="199">
        <v>1400</v>
      </c>
      <c r="F27" s="163">
        <v>55.09</v>
      </c>
      <c r="G27" s="164">
        <f t="shared" si="2"/>
        <v>550900</v>
      </c>
      <c r="H27" s="213">
        <f t="shared" si="3"/>
        <v>1377.25</v>
      </c>
      <c r="I27" s="65">
        <v>100</v>
      </c>
      <c r="J27" s="164">
        <f>H27+I27</f>
        <v>1477.25</v>
      </c>
      <c r="K27" s="213">
        <v>1050</v>
      </c>
      <c r="L27" s="214">
        <f>E27-K27</f>
        <v>350</v>
      </c>
    </row>
    <row r="28" spans="2:12" ht="14.25" thickBot="1">
      <c r="B28" s="138" t="s">
        <v>870</v>
      </c>
      <c r="C28" s="32"/>
      <c r="D28" s="32"/>
      <c r="E28" s="32"/>
      <c r="F28" s="215"/>
      <c r="G28" s="215"/>
      <c r="H28" s="215"/>
      <c r="I28" s="215"/>
      <c r="L28" s="215"/>
    </row>
    <row r="29" spans="2:12" ht="13.5">
      <c r="B29" s="194" t="s">
        <v>455</v>
      </c>
      <c r="C29" s="188" t="s">
        <v>871</v>
      </c>
      <c r="D29" s="189" t="s">
        <v>843</v>
      </c>
      <c r="E29" s="197">
        <v>1000</v>
      </c>
      <c r="F29" s="157"/>
      <c r="G29" s="158">
        <f t="shared" si="2"/>
        <v>0</v>
      </c>
      <c r="H29" s="216">
        <f t="shared" si="3"/>
        <v>0</v>
      </c>
      <c r="I29" s="54" t="s">
        <v>125</v>
      </c>
      <c r="J29" s="158" t="s">
        <v>125</v>
      </c>
      <c r="K29" s="216" t="s">
        <v>125</v>
      </c>
      <c r="L29" s="217" t="s">
        <v>125</v>
      </c>
    </row>
    <row r="30" spans="2:12" ht="13.5">
      <c r="B30" s="195" t="s">
        <v>872</v>
      </c>
      <c r="C30" s="133" t="s">
        <v>867</v>
      </c>
      <c r="D30" s="89" t="s">
        <v>843</v>
      </c>
      <c r="E30" s="198">
        <v>1100</v>
      </c>
      <c r="F30" s="160"/>
      <c r="G30" s="161">
        <f t="shared" si="2"/>
        <v>0</v>
      </c>
      <c r="H30" s="211">
        <f t="shared" si="3"/>
        <v>0</v>
      </c>
      <c r="I30" s="58" t="s">
        <v>125</v>
      </c>
      <c r="J30" s="161" t="s">
        <v>125</v>
      </c>
      <c r="K30" s="211" t="s">
        <v>125</v>
      </c>
      <c r="L30" s="212" t="s">
        <v>125</v>
      </c>
    </row>
    <row r="31" spans="2:12" ht="13.5">
      <c r="B31" s="195" t="s">
        <v>873</v>
      </c>
      <c r="C31" s="133" t="s">
        <v>866</v>
      </c>
      <c r="D31" s="89" t="s">
        <v>843</v>
      </c>
      <c r="E31" s="198">
        <v>1100</v>
      </c>
      <c r="F31" s="160"/>
      <c r="G31" s="161">
        <f t="shared" si="2"/>
        <v>0</v>
      </c>
      <c r="H31" s="211">
        <f t="shared" si="3"/>
        <v>0</v>
      </c>
      <c r="I31" s="58" t="s">
        <v>125</v>
      </c>
      <c r="J31" s="161" t="s">
        <v>125</v>
      </c>
      <c r="K31" s="211" t="s">
        <v>125</v>
      </c>
      <c r="L31" s="212" t="s">
        <v>125</v>
      </c>
    </row>
    <row r="32" spans="2:12" ht="14.25" thickBot="1">
      <c r="B32" s="196" t="s">
        <v>864</v>
      </c>
      <c r="C32" s="192" t="s">
        <v>865</v>
      </c>
      <c r="D32" s="193" t="s">
        <v>843</v>
      </c>
      <c r="E32" s="199">
        <v>1200</v>
      </c>
      <c r="F32" s="163">
        <v>36.06</v>
      </c>
      <c r="G32" s="164">
        <f t="shared" si="2"/>
        <v>360600</v>
      </c>
      <c r="H32" s="213">
        <f t="shared" si="3"/>
        <v>901.5</v>
      </c>
      <c r="I32" s="65">
        <v>100</v>
      </c>
      <c r="J32" s="164">
        <f>H32+I32</f>
        <v>1001.5</v>
      </c>
      <c r="K32" s="213">
        <v>1050</v>
      </c>
      <c r="L32" s="214">
        <f>E32-K32</f>
        <v>150</v>
      </c>
    </row>
    <row r="33" spans="2:12" ht="14.25" thickBot="1">
      <c r="B33" s="138" t="s">
        <v>890</v>
      </c>
      <c r="F33" s="215"/>
      <c r="G33" s="215"/>
      <c r="H33" s="215"/>
      <c r="I33" s="215"/>
      <c r="L33" s="215"/>
    </row>
    <row r="34" spans="2:12" ht="13.5">
      <c r="B34" s="187" t="s">
        <v>84</v>
      </c>
      <c r="C34" s="188" t="s">
        <v>19</v>
      </c>
      <c r="D34" s="189" t="s">
        <v>843</v>
      </c>
      <c r="E34" s="197">
        <v>1000</v>
      </c>
      <c r="F34" s="157">
        <v>36.59</v>
      </c>
      <c r="G34" s="158">
        <f t="shared" si="2"/>
        <v>365900.00000000006</v>
      </c>
      <c r="H34" s="216">
        <f t="shared" si="3"/>
        <v>914.7500000000001</v>
      </c>
      <c r="I34" s="54">
        <v>100</v>
      </c>
      <c r="J34" s="158">
        <f aca="true" t="shared" si="4" ref="J34:J42">H34+I34</f>
        <v>1014.7500000000001</v>
      </c>
      <c r="K34" s="216">
        <v>1050</v>
      </c>
      <c r="L34" s="217">
        <f aca="true" t="shared" si="5" ref="L34:L42">E34-K34</f>
        <v>-50</v>
      </c>
    </row>
    <row r="35" spans="2:12" ht="13.5">
      <c r="B35" s="190" t="s">
        <v>92</v>
      </c>
      <c r="C35" s="133" t="s">
        <v>29</v>
      </c>
      <c r="D35" s="89" t="s">
        <v>843</v>
      </c>
      <c r="E35" s="198">
        <v>1000</v>
      </c>
      <c r="F35" s="160">
        <v>38.33</v>
      </c>
      <c r="G35" s="161">
        <f t="shared" si="2"/>
        <v>383300</v>
      </c>
      <c r="H35" s="211">
        <f t="shared" si="3"/>
        <v>958.25</v>
      </c>
      <c r="I35" s="58">
        <v>100</v>
      </c>
      <c r="J35" s="161">
        <f t="shared" si="4"/>
        <v>1058.25</v>
      </c>
      <c r="K35" s="211">
        <v>1100</v>
      </c>
      <c r="L35" s="212">
        <f t="shared" si="5"/>
        <v>-100</v>
      </c>
    </row>
    <row r="36" spans="2:12" ht="13.5">
      <c r="B36" s="190" t="s">
        <v>96</v>
      </c>
      <c r="C36" s="133" t="s">
        <v>36</v>
      </c>
      <c r="D36" s="89" t="s">
        <v>843</v>
      </c>
      <c r="E36" s="198">
        <v>1000</v>
      </c>
      <c r="F36" s="160">
        <v>31.33</v>
      </c>
      <c r="G36" s="161">
        <f t="shared" si="2"/>
        <v>313300</v>
      </c>
      <c r="H36" s="211">
        <f t="shared" si="3"/>
        <v>783.25</v>
      </c>
      <c r="I36" s="58">
        <v>100</v>
      </c>
      <c r="J36" s="161">
        <f t="shared" si="4"/>
        <v>883.25</v>
      </c>
      <c r="K36" s="211">
        <v>900</v>
      </c>
      <c r="L36" s="212">
        <f t="shared" si="5"/>
        <v>100</v>
      </c>
    </row>
    <row r="37" spans="2:12" ht="13.5">
      <c r="B37" s="190" t="s">
        <v>85</v>
      </c>
      <c r="C37" s="133" t="s">
        <v>21</v>
      </c>
      <c r="D37" s="89" t="s">
        <v>843</v>
      </c>
      <c r="E37" s="198">
        <v>1000</v>
      </c>
      <c r="F37" s="160">
        <v>34.22</v>
      </c>
      <c r="G37" s="161">
        <f t="shared" si="2"/>
        <v>342200</v>
      </c>
      <c r="H37" s="211">
        <f t="shared" si="3"/>
        <v>855.5</v>
      </c>
      <c r="I37" s="58">
        <v>100</v>
      </c>
      <c r="J37" s="161">
        <f t="shared" si="4"/>
        <v>955.5</v>
      </c>
      <c r="K37" s="211">
        <v>1000</v>
      </c>
      <c r="L37" s="212">
        <f t="shared" si="5"/>
        <v>0</v>
      </c>
    </row>
    <row r="38" spans="2:12" ht="13.5">
      <c r="B38" s="190" t="s">
        <v>89</v>
      </c>
      <c r="C38" s="133" t="s">
        <v>26</v>
      </c>
      <c r="D38" s="89" t="s">
        <v>843</v>
      </c>
      <c r="E38" s="198">
        <v>1000</v>
      </c>
      <c r="F38" s="160">
        <v>35.72</v>
      </c>
      <c r="G38" s="161">
        <f t="shared" si="2"/>
        <v>357200</v>
      </c>
      <c r="H38" s="211">
        <f t="shared" si="3"/>
        <v>893</v>
      </c>
      <c r="I38" s="58">
        <v>100</v>
      </c>
      <c r="J38" s="161">
        <f t="shared" si="4"/>
        <v>993</v>
      </c>
      <c r="K38" s="211">
        <v>1000</v>
      </c>
      <c r="L38" s="212">
        <f t="shared" si="5"/>
        <v>0</v>
      </c>
    </row>
    <row r="39" spans="2:12" ht="13.5">
      <c r="B39" s="190" t="s">
        <v>103</v>
      </c>
      <c r="C39" s="133" t="s">
        <v>44</v>
      </c>
      <c r="D39" s="89" t="s">
        <v>843</v>
      </c>
      <c r="E39" s="198">
        <v>1000</v>
      </c>
      <c r="F39" s="160">
        <v>32.4</v>
      </c>
      <c r="G39" s="161">
        <f t="shared" si="2"/>
        <v>324000</v>
      </c>
      <c r="H39" s="211">
        <f t="shared" si="3"/>
        <v>810</v>
      </c>
      <c r="I39" s="58">
        <v>100</v>
      </c>
      <c r="J39" s="161">
        <f t="shared" si="4"/>
        <v>910</v>
      </c>
      <c r="K39" s="211">
        <v>950</v>
      </c>
      <c r="L39" s="212">
        <f t="shared" si="5"/>
        <v>50</v>
      </c>
    </row>
    <row r="40" spans="2:12" ht="13.5">
      <c r="B40" s="190" t="s">
        <v>85</v>
      </c>
      <c r="C40" s="133" t="s">
        <v>21</v>
      </c>
      <c r="D40" s="89" t="s">
        <v>843</v>
      </c>
      <c r="E40" s="198">
        <v>1000</v>
      </c>
      <c r="F40" s="160">
        <v>34.22</v>
      </c>
      <c r="G40" s="161">
        <f t="shared" si="2"/>
        <v>342200</v>
      </c>
      <c r="H40" s="211">
        <f t="shared" si="3"/>
        <v>855.5</v>
      </c>
      <c r="I40" s="58">
        <v>100</v>
      </c>
      <c r="J40" s="161">
        <f t="shared" si="4"/>
        <v>955.5</v>
      </c>
      <c r="K40" s="211">
        <v>1000</v>
      </c>
      <c r="L40" s="212">
        <f t="shared" si="5"/>
        <v>0</v>
      </c>
    </row>
    <row r="41" spans="2:12" ht="13.5">
      <c r="B41" s="190" t="s">
        <v>76</v>
      </c>
      <c r="C41" s="133" t="s">
        <v>50</v>
      </c>
      <c r="D41" s="89" t="s">
        <v>843</v>
      </c>
      <c r="E41" s="198">
        <v>1000</v>
      </c>
      <c r="F41" s="160">
        <v>36.45</v>
      </c>
      <c r="G41" s="161">
        <f t="shared" si="2"/>
        <v>364500</v>
      </c>
      <c r="H41" s="211">
        <f t="shared" si="3"/>
        <v>911.25</v>
      </c>
      <c r="I41" s="58">
        <v>100</v>
      </c>
      <c r="J41" s="161">
        <f t="shared" si="4"/>
        <v>1011.25</v>
      </c>
      <c r="K41" s="211">
        <v>1050</v>
      </c>
      <c r="L41" s="212">
        <f t="shared" si="5"/>
        <v>-50</v>
      </c>
    </row>
    <row r="42" spans="2:12" ht="13.5">
      <c r="B42" s="190" t="s">
        <v>109</v>
      </c>
      <c r="C42" s="133" t="s">
        <v>53</v>
      </c>
      <c r="D42" s="89" t="s">
        <v>843</v>
      </c>
      <c r="E42" s="198">
        <v>1000</v>
      </c>
      <c r="F42" s="160">
        <v>32.99</v>
      </c>
      <c r="G42" s="161">
        <f t="shared" si="2"/>
        <v>329900</v>
      </c>
      <c r="H42" s="211">
        <f t="shared" si="3"/>
        <v>824.75</v>
      </c>
      <c r="I42" s="58">
        <v>100</v>
      </c>
      <c r="J42" s="161">
        <f t="shared" si="4"/>
        <v>924.75</v>
      </c>
      <c r="K42" s="211">
        <v>950</v>
      </c>
      <c r="L42" s="212">
        <f t="shared" si="5"/>
        <v>50</v>
      </c>
    </row>
    <row r="43" spans="2:12" ht="13.5">
      <c r="B43" s="190" t="s">
        <v>861</v>
      </c>
      <c r="C43" s="133" t="s">
        <v>862</v>
      </c>
      <c r="D43" s="89" t="s">
        <v>843</v>
      </c>
      <c r="E43" s="198">
        <v>1100</v>
      </c>
      <c r="F43" s="160"/>
      <c r="G43" s="161">
        <f t="shared" si="2"/>
        <v>0</v>
      </c>
      <c r="H43" s="211">
        <f t="shared" si="3"/>
        <v>0</v>
      </c>
      <c r="I43" s="58" t="s">
        <v>125</v>
      </c>
      <c r="J43" s="161" t="s">
        <v>125</v>
      </c>
      <c r="K43" s="211" t="s">
        <v>125</v>
      </c>
      <c r="L43" s="212" t="s">
        <v>125</v>
      </c>
    </row>
    <row r="44" spans="2:12" ht="13.5">
      <c r="B44" s="190" t="s">
        <v>81</v>
      </c>
      <c r="C44" s="133" t="s">
        <v>9</v>
      </c>
      <c r="D44" s="89" t="s">
        <v>843</v>
      </c>
      <c r="E44" s="198">
        <v>1100</v>
      </c>
      <c r="F44" s="160"/>
      <c r="G44" s="161">
        <f t="shared" si="2"/>
        <v>0</v>
      </c>
      <c r="H44" s="211">
        <f t="shared" si="3"/>
        <v>0</v>
      </c>
      <c r="I44" s="58" t="s">
        <v>125</v>
      </c>
      <c r="J44" s="161" t="s">
        <v>125</v>
      </c>
      <c r="K44" s="211" t="s">
        <v>125</v>
      </c>
      <c r="L44" s="212" t="s">
        <v>125</v>
      </c>
    </row>
    <row r="45" spans="2:12" ht="13.5">
      <c r="B45" s="190" t="s">
        <v>82</v>
      </c>
      <c r="C45" s="133" t="s">
        <v>10</v>
      </c>
      <c r="D45" s="89" t="s">
        <v>843</v>
      </c>
      <c r="E45" s="198">
        <v>1100</v>
      </c>
      <c r="F45" s="160"/>
      <c r="G45" s="161">
        <f t="shared" si="2"/>
        <v>0</v>
      </c>
      <c r="H45" s="211">
        <f t="shared" si="3"/>
        <v>0</v>
      </c>
      <c r="I45" s="58" t="s">
        <v>125</v>
      </c>
      <c r="J45" s="161" t="s">
        <v>125</v>
      </c>
      <c r="K45" s="211" t="s">
        <v>125</v>
      </c>
      <c r="L45" s="212" t="s">
        <v>125</v>
      </c>
    </row>
    <row r="46" spans="2:12" ht="13.5">
      <c r="B46" s="190" t="s">
        <v>83</v>
      </c>
      <c r="C46" s="133" t="s">
        <v>896</v>
      </c>
      <c r="D46" s="89" t="s">
        <v>843</v>
      </c>
      <c r="E46" s="198">
        <v>1100</v>
      </c>
      <c r="F46" s="160">
        <v>38.26</v>
      </c>
      <c r="G46" s="161">
        <f t="shared" si="2"/>
        <v>382600</v>
      </c>
      <c r="H46" s="211">
        <f t="shared" si="3"/>
        <v>956.5</v>
      </c>
      <c r="I46" s="58">
        <v>100</v>
      </c>
      <c r="J46" s="161">
        <f>H46+I46</f>
        <v>1056.5</v>
      </c>
      <c r="K46" s="211">
        <v>1100</v>
      </c>
      <c r="L46" s="212">
        <f>E46-K46</f>
        <v>0</v>
      </c>
    </row>
    <row r="47" spans="2:12" ht="13.5">
      <c r="B47" s="190" t="s">
        <v>86</v>
      </c>
      <c r="C47" s="133" t="s">
        <v>22</v>
      </c>
      <c r="D47" s="89" t="s">
        <v>843</v>
      </c>
      <c r="E47" s="198">
        <v>1100</v>
      </c>
      <c r="F47" s="160"/>
      <c r="G47" s="161">
        <f t="shared" si="2"/>
        <v>0</v>
      </c>
      <c r="H47" s="211">
        <f t="shared" si="3"/>
        <v>0</v>
      </c>
      <c r="I47" s="58" t="s">
        <v>125</v>
      </c>
      <c r="J47" s="161" t="s">
        <v>125</v>
      </c>
      <c r="K47" s="211" t="s">
        <v>125</v>
      </c>
      <c r="L47" s="212" t="s">
        <v>125</v>
      </c>
    </row>
    <row r="48" spans="2:12" ht="13.5">
      <c r="B48" s="190" t="s">
        <v>87</v>
      </c>
      <c r="C48" s="133" t="s">
        <v>23</v>
      </c>
      <c r="D48" s="89" t="s">
        <v>843</v>
      </c>
      <c r="E48" s="198">
        <v>1100</v>
      </c>
      <c r="F48" s="160"/>
      <c r="G48" s="161">
        <f t="shared" si="2"/>
        <v>0</v>
      </c>
      <c r="H48" s="211">
        <f t="shared" si="3"/>
        <v>0</v>
      </c>
      <c r="I48" s="58" t="s">
        <v>125</v>
      </c>
      <c r="J48" s="161" t="s">
        <v>125</v>
      </c>
      <c r="K48" s="211" t="s">
        <v>125</v>
      </c>
      <c r="L48" s="212" t="s">
        <v>125</v>
      </c>
    </row>
    <row r="49" spans="2:12" ht="13.5">
      <c r="B49" s="190" t="s">
        <v>88</v>
      </c>
      <c r="C49" s="133" t="s">
        <v>24</v>
      </c>
      <c r="D49" s="89" t="s">
        <v>843</v>
      </c>
      <c r="E49" s="198">
        <v>1100</v>
      </c>
      <c r="F49" s="160"/>
      <c r="G49" s="161">
        <f t="shared" si="2"/>
        <v>0</v>
      </c>
      <c r="H49" s="211">
        <f t="shared" si="3"/>
        <v>0</v>
      </c>
      <c r="I49" s="58" t="s">
        <v>125</v>
      </c>
      <c r="J49" s="161" t="s">
        <v>125</v>
      </c>
      <c r="K49" s="211" t="s">
        <v>125</v>
      </c>
      <c r="L49" s="212" t="s">
        <v>125</v>
      </c>
    </row>
    <row r="50" spans="2:12" ht="13.5">
      <c r="B50" s="190" t="s">
        <v>4</v>
      </c>
      <c r="C50" s="133" t="s">
        <v>25</v>
      </c>
      <c r="D50" s="89" t="s">
        <v>843</v>
      </c>
      <c r="E50" s="198">
        <v>1100</v>
      </c>
      <c r="F50" s="160"/>
      <c r="G50" s="161">
        <f t="shared" si="2"/>
        <v>0</v>
      </c>
      <c r="H50" s="211">
        <f t="shared" si="3"/>
        <v>0</v>
      </c>
      <c r="I50" s="58" t="s">
        <v>125</v>
      </c>
      <c r="J50" s="161" t="s">
        <v>125</v>
      </c>
      <c r="K50" s="211" t="s">
        <v>125</v>
      </c>
      <c r="L50" s="212" t="s">
        <v>125</v>
      </c>
    </row>
    <row r="51" spans="2:12" ht="13.5">
      <c r="B51" s="190" t="s">
        <v>90</v>
      </c>
      <c r="C51" s="133" t="s">
        <v>27</v>
      </c>
      <c r="D51" s="89" t="s">
        <v>843</v>
      </c>
      <c r="E51" s="198">
        <v>1100</v>
      </c>
      <c r="F51" s="160"/>
      <c r="G51" s="161">
        <f t="shared" si="2"/>
        <v>0</v>
      </c>
      <c r="H51" s="211">
        <f t="shared" si="3"/>
        <v>0</v>
      </c>
      <c r="I51" s="58" t="s">
        <v>125</v>
      </c>
      <c r="J51" s="161" t="s">
        <v>125</v>
      </c>
      <c r="K51" s="211" t="s">
        <v>125</v>
      </c>
      <c r="L51" s="212" t="s">
        <v>125</v>
      </c>
    </row>
    <row r="52" spans="2:12" ht="13.5">
      <c r="B52" s="190" t="s">
        <v>91</v>
      </c>
      <c r="C52" s="133" t="s">
        <v>28</v>
      </c>
      <c r="D52" s="89" t="s">
        <v>843</v>
      </c>
      <c r="E52" s="198">
        <v>1100</v>
      </c>
      <c r="F52" s="160"/>
      <c r="G52" s="161">
        <f t="shared" si="2"/>
        <v>0</v>
      </c>
      <c r="H52" s="211">
        <f t="shared" si="3"/>
        <v>0</v>
      </c>
      <c r="I52" s="58" t="s">
        <v>125</v>
      </c>
      <c r="J52" s="161" t="s">
        <v>125</v>
      </c>
      <c r="K52" s="211" t="s">
        <v>125</v>
      </c>
      <c r="L52" s="212" t="s">
        <v>125</v>
      </c>
    </row>
    <row r="53" spans="2:12" ht="13.5">
      <c r="B53" s="190" t="s">
        <v>93</v>
      </c>
      <c r="C53" s="133" t="s">
        <v>30</v>
      </c>
      <c r="D53" s="89" t="s">
        <v>843</v>
      </c>
      <c r="E53" s="198">
        <v>1100</v>
      </c>
      <c r="F53" s="160"/>
      <c r="G53" s="161">
        <f t="shared" si="2"/>
        <v>0</v>
      </c>
      <c r="H53" s="211">
        <f t="shared" si="3"/>
        <v>0</v>
      </c>
      <c r="I53" s="58" t="s">
        <v>125</v>
      </c>
      <c r="J53" s="161" t="s">
        <v>125</v>
      </c>
      <c r="K53" s="211" t="s">
        <v>125</v>
      </c>
      <c r="L53" s="212" t="s">
        <v>125</v>
      </c>
    </row>
    <row r="54" spans="2:12" ht="13.5">
      <c r="B54" s="190" t="s">
        <v>94</v>
      </c>
      <c r="C54" s="133" t="s">
        <v>31</v>
      </c>
      <c r="D54" s="89" t="s">
        <v>843</v>
      </c>
      <c r="E54" s="198">
        <v>1100</v>
      </c>
      <c r="F54" s="160"/>
      <c r="G54" s="161">
        <f t="shared" si="2"/>
        <v>0</v>
      </c>
      <c r="H54" s="211">
        <f t="shared" si="3"/>
        <v>0</v>
      </c>
      <c r="I54" s="58" t="s">
        <v>125</v>
      </c>
      <c r="J54" s="161" t="s">
        <v>125</v>
      </c>
      <c r="K54" s="211" t="s">
        <v>125</v>
      </c>
      <c r="L54" s="212" t="s">
        <v>125</v>
      </c>
    </row>
    <row r="55" spans="2:12" ht="13.5">
      <c r="B55" s="190" t="s">
        <v>95</v>
      </c>
      <c r="C55" s="133" t="s">
        <v>32</v>
      </c>
      <c r="D55" s="89" t="s">
        <v>843</v>
      </c>
      <c r="E55" s="198">
        <v>1100</v>
      </c>
      <c r="F55" s="160">
        <v>31.66</v>
      </c>
      <c r="G55" s="161">
        <f t="shared" si="2"/>
        <v>316600</v>
      </c>
      <c r="H55" s="211">
        <f t="shared" si="3"/>
        <v>791.5</v>
      </c>
      <c r="I55" s="58">
        <v>100</v>
      </c>
      <c r="J55" s="161">
        <f>H55+I55</f>
        <v>891.5</v>
      </c>
      <c r="K55" s="211">
        <v>900</v>
      </c>
      <c r="L55" s="212">
        <f>E55-K55</f>
        <v>200</v>
      </c>
    </row>
    <row r="56" spans="2:12" ht="13.5">
      <c r="B56" s="190" t="s">
        <v>97</v>
      </c>
      <c r="C56" s="133" t="s">
        <v>38</v>
      </c>
      <c r="D56" s="89" t="s">
        <v>843</v>
      </c>
      <c r="E56" s="198">
        <v>1100</v>
      </c>
      <c r="F56" s="160">
        <v>40.14</v>
      </c>
      <c r="G56" s="161">
        <f t="shared" si="2"/>
        <v>401400</v>
      </c>
      <c r="H56" s="211">
        <f t="shared" si="3"/>
        <v>1003.5</v>
      </c>
      <c r="I56" s="58">
        <v>100</v>
      </c>
      <c r="J56" s="161">
        <f>H56+I56</f>
        <v>1103.5</v>
      </c>
      <c r="K56" s="211">
        <v>1150</v>
      </c>
      <c r="L56" s="212">
        <f>E56-K56</f>
        <v>-50</v>
      </c>
    </row>
    <row r="57" spans="2:12" ht="13.5">
      <c r="B57" s="190" t="s">
        <v>98</v>
      </c>
      <c r="C57" s="133" t="s">
        <v>40</v>
      </c>
      <c r="D57" s="89" t="s">
        <v>843</v>
      </c>
      <c r="E57" s="198">
        <v>1100</v>
      </c>
      <c r="F57" s="160"/>
      <c r="G57" s="161">
        <f t="shared" si="2"/>
        <v>0</v>
      </c>
      <c r="H57" s="211">
        <f t="shared" si="3"/>
        <v>0</v>
      </c>
      <c r="I57" s="58" t="s">
        <v>125</v>
      </c>
      <c r="J57" s="161" t="s">
        <v>125</v>
      </c>
      <c r="K57" s="211" t="s">
        <v>125</v>
      </c>
      <c r="L57" s="212" t="s">
        <v>125</v>
      </c>
    </row>
    <row r="58" spans="2:12" ht="13.5">
      <c r="B58" s="190" t="s">
        <v>99</v>
      </c>
      <c r="C58" s="133" t="s">
        <v>41</v>
      </c>
      <c r="D58" s="89" t="s">
        <v>843</v>
      </c>
      <c r="E58" s="198">
        <v>1100</v>
      </c>
      <c r="F58" s="160"/>
      <c r="G58" s="161">
        <f t="shared" si="2"/>
        <v>0</v>
      </c>
      <c r="H58" s="211">
        <f t="shared" si="3"/>
        <v>0</v>
      </c>
      <c r="I58" s="58" t="s">
        <v>125</v>
      </c>
      <c r="J58" s="161" t="s">
        <v>125</v>
      </c>
      <c r="K58" s="211" t="s">
        <v>125</v>
      </c>
      <c r="L58" s="212" t="s">
        <v>125</v>
      </c>
    </row>
    <row r="59" spans="2:12" ht="13.5">
      <c r="B59" s="190" t="s">
        <v>100</v>
      </c>
      <c r="C59" s="133" t="s">
        <v>42</v>
      </c>
      <c r="D59" s="89" t="s">
        <v>843</v>
      </c>
      <c r="E59" s="198">
        <v>1100</v>
      </c>
      <c r="F59" s="160">
        <v>32.99</v>
      </c>
      <c r="G59" s="161">
        <f t="shared" si="2"/>
        <v>329900</v>
      </c>
      <c r="H59" s="211">
        <f t="shared" si="3"/>
        <v>824.75</v>
      </c>
      <c r="I59" s="58">
        <v>100</v>
      </c>
      <c r="J59" s="161">
        <f>H59+I59</f>
        <v>924.75</v>
      </c>
      <c r="K59" s="211">
        <v>950</v>
      </c>
      <c r="L59" s="212">
        <f>E59-K59</f>
        <v>150</v>
      </c>
    </row>
    <row r="60" spans="2:12" ht="13.5">
      <c r="B60" s="190" t="s">
        <v>101</v>
      </c>
      <c r="C60" s="133" t="s">
        <v>895</v>
      </c>
      <c r="D60" s="89" t="s">
        <v>843</v>
      </c>
      <c r="E60" s="198">
        <v>1100</v>
      </c>
      <c r="F60" s="160">
        <v>33.19</v>
      </c>
      <c r="G60" s="161">
        <f t="shared" si="2"/>
        <v>331900</v>
      </c>
      <c r="H60" s="211">
        <f t="shared" si="3"/>
        <v>829.75</v>
      </c>
      <c r="I60" s="58">
        <v>100</v>
      </c>
      <c r="J60" s="161">
        <f>H60+I60</f>
        <v>929.75</v>
      </c>
      <c r="K60" s="211">
        <v>950</v>
      </c>
      <c r="L60" s="212">
        <f>E60-K60</f>
        <v>150</v>
      </c>
    </row>
    <row r="61" spans="2:12" ht="13.5">
      <c r="B61" s="190" t="s">
        <v>102</v>
      </c>
      <c r="C61" s="133" t="s">
        <v>43</v>
      </c>
      <c r="D61" s="89" t="s">
        <v>843</v>
      </c>
      <c r="E61" s="198">
        <v>1100</v>
      </c>
      <c r="F61" s="160">
        <v>40.51</v>
      </c>
      <c r="G61" s="161">
        <f t="shared" si="2"/>
        <v>405100</v>
      </c>
      <c r="H61" s="211">
        <f t="shared" si="3"/>
        <v>1012.75</v>
      </c>
      <c r="I61" s="58">
        <v>100</v>
      </c>
      <c r="J61" s="161">
        <f>H61+I61</f>
        <v>1112.75</v>
      </c>
      <c r="K61" s="211">
        <v>1150</v>
      </c>
      <c r="L61" s="212">
        <f>E61-K61</f>
        <v>-50</v>
      </c>
    </row>
    <row r="62" spans="2:12" ht="13.5">
      <c r="B62" s="190" t="s">
        <v>104</v>
      </c>
      <c r="C62" s="133" t="s">
        <v>45</v>
      </c>
      <c r="D62" s="89" t="s">
        <v>843</v>
      </c>
      <c r="E62" s="198">
        <v>1100</v>
      </c>
      <c r="F62" s="160"/>
      <c r="G62" s="161">
        <f t="shared" si="2"/>
        <v>0</v>
      </c>
      <c r="H62" s="211">
        <f t="shared" si="3"/>
        <v>0</v>
      </c>
      <c r="I62" s="58" t="s">
        <v>125</v>
      </c>
      <c r="J62" s="161" t="s">
        <v>125</v>
      </c>
      <c r="K62" s="211" t="s">
        <v>125</v>
      </c>
      <c r="L62" s="212" t="s">
        <v>125</v>
      </c>
    </row>
    <row r="63" spans="2:12" ht="13.5">
      <c r="B63" s="190" t="s">
        <v>105</v>
      </c>
      <c r="C63" s="133" t="s">
        <v>46</v>
      </c>
      <c r="D63" s="89" t="s">
        <v>843</v>
      </c>
      <c r="E63" s="198">
        <v>1100</v>
      </c>
      <c r="F63" s="160">
        <v>39.34</v>
      </c>
      <c r="G63" s="161">
        <f t="shared" si="2"/>
        <v>393400.00000000006</v>
      </c>
      <c r="H63" s="211">
        <f t="shared" si="3"/>
        <v>983.5000000000001</v>
      </c>
      <c r="I63" s="58">
        <v>100</v>
      </c>
      <c r="J63" s="161">
        <f>H63+I63</f>
        <v>1083.5</v>
      </c>
      <c r="K63" s="211">
        <v>1100</v>
      </c>
      <c r="L63" s="212">
        <f>E63-K63</f>
        <v>0</v>
      </c>
    </row>
    <row r="64" spans="2:12" ht="13.5">
      <c r="B64" s="190" t="s">
        <v>106</v>
      </c>
      <c r="C64" s="133" t="s">
        <v>47</v>
      </c>
      <c r="D64" s="89" t="s">
        <v>843</v>
      </c>
      <c r="E64" s="198">
        <v>1100</v>
      </c>
      <c r="F64" s="160"/>
      <c r="G64" s="161">
        <f t="shared" si="2"/>
        <v>0</v>
      </c>
      <c r="H64" s="211">
        <f t="shared" si="3"/>
        <v>0</v>
      </c>
      <c r="I64" s="58" t="s">
        <v>125</v>
      </c>
      <c r="J64" s="161" t="s">
        <v>125</v>
      </c>
      <c r="K64" s="211" t="s">
        <v>125</v>
      </c>
      <c r="L64" s="212" t="s">
        <v>125</v>
      </c>
    </row>
    <row r="65" spans="2:12" ht="13.5">
      <c r="B65" s="190" t="s">
        <v>107</v>
      </c>
      <c r="C65" s="133" t="s">
        <v>48</v>
      </c>
      <c r="D65" s="89" t="s">
        <v>843</v>
      </c>
      <c r="E65" s="198">
        <v>1100</v>
      </c>
      <c r="F65" s="160">
        <v>31.94</v>
      </c>
      <c r="G65" s="161">
        <f t="shared" si="2"/>
        <v>319400</v>
      </c>
      <c r="H65" s="211">
        <f t="shared" si="3"/>
        <v>798.5</v>
      </c>
      <c r="I65" s="58">
        <v>100</v>
      </c>
      <c r="J65" s="161">
        <f>H65+I65</f>
        <v>898.5</v>
      </c>
      <c r="K65" s="211">
        <v>900</v>
      </c>
      <c r="L65" s="212">
        <f>E65-K65</f>
        <v>200</v>
      </c>
    </row>
    <row r="66" spans="2:12" ht="13.5">
      <c r="B66" s="190" t="s">
        <v>108</v>
      </c>
      <c r="C66" s="133" t="s">
        <v>52</v>
      </c>
      <c r="D66" s="89" t="s">
        <v>843</v>
      </c>
      <c r="E66" s="198">
        <v>1100</v>
      </c>
      <c r="F66" s="160">
        <v>40.04</v>
      </c>
      <c r="G66" s="161">
        <f t="shared" si="2"/>
        <v>400400</v>
      </c>
      <c r="H66" s="211">
        <f t="shared" si="3"/>
        <v>1001</v>
      </c>
      <c r="I66" s="58">
        <v>100</v>
      </c>
      <c r="J66" s="161">
        <f>H66+I66</f>
        <v>1101</v>
      </c>
      <c r="K66" s="211">
        <v>1050</v>
      </c>
      <c r="L66" s="212">
        <f>E66-K66</f>
        <v>50</v>
      </c>
    </row>
    <row r="67" spans="2:12" ht="13.5">
      <c r="B67" s="190" t="s">
        <v>110</v>
      </c>
      <c r="C67" s="133" t="s">
        <v>54</v>
      </c>
      <c r="D67" s="89" t="s">
        <v>843</v>
      </c>
      <c r="E67" s="198">
        <v>1100</v>
      </c>
      <c r="F67" s="160">
        <v>35.13</v>
      </c>
      <c r="G67" s="161">
        <f t="shared" si="2"/>
        <v>351300</v>
      </c>
      <c r="H67" s="211">
        <f t="shared" si="3"/>
        <v>878.25</v>
      </c>
      <c r="I67" s="58">
        <v>100</v>
      </c>
      <c r="J67" s="161">
        <f>H67+I67</f>
        <v>978.25</v>
      </c>
      <c r="K67" s="211">
        <v>1000</v>
      </c>
      <c r="L67" s="212">
        <f>E67-K67</f>
        <v>100</v>
      </c>
    </row>
    <row r="68" spans="2:12" ht="14.25" thickBot="1">
      <c r="B68" s="191" t="s">
        <v>113</v>
      </c>
      <c r="C68" s="192" t="s">
        <v>65</v>
      </c>
      <c r="D68" s="193" t="s">
        <v>843</v>
      </c>
      <c r="E68" s="199">
        <v>1100</v>
      </c>
      <c r="F68" s="163"/>
      <c r="G68" s="164">
        <f t="shared" si="2"/>
        <v>0</v>
      </c>
      <c r="H68" s="213">
        <f t="shared" si="3"/>
        <v>0</v>
      </c>
      <c r="I68" s="65" t="s">
        <v>125</v>
      </c>
      <c r="J68" s="164" t="s">
        <v>125</v>
      </c>
      <c r="K68" s="213" t="s">
        <v>125</v>
      </c>
      <c r="L68" s="214" t="s">
        <v>125</v>
      </c>
    </row>
  </sheetData>
  <mergeCells count="7">
    <mergeCell ref="D1:E3"/>
    <mergeCell ref="F1:K1"/>
    <mergeCell ref="L1:L3"/>
    <mergeCell ref="F2:H2"/>
    <mergeCell ref="I2:I3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72"/>
  <sheetViews>
    <sheetView tabSelected="1" workbookViewId="0" topLeftCell="A6">
      <selection activeCell="F16" sqref="F16"/>
    </sheetView>
  </sheetViews>
  <sheetFormatPr defaultColWidth="9.33203125" defaultRowHeight="12.75"/>
  <cols>
    <col min="1" max="1" width="2.83203125" style="0" customWidth="1"/>
    <col min="2" max="2" width="1.0078125" style="0" customWidth="1"/>
    <col min="3" max="3" width="6.16015625" style="0" customWidth="1"/>
    <col min="4" max="4" width="11.66015625" style="91" customWidth="1"/>
    <col min="5" max="5" width="4" style="0" customWidth="1"/>
    <col min="6" max="6" width="6" style="0" customWidth="1"/>
    <col min="7" max="7" width="2.16015625" style="0" customWidth="1"/>
    <col min="8" max="8" width="3.83203125" style="0" customWidth="1"/>
    <col min="9" max="9" width="7.33203125" style="1" customWidth="1"/>
    <col min="10" max="10" width="9.83203125" style="0" customWidth="1"/>
    <col min="11" max="13" width="1.0078125" style="0" customWidth="1"/>
    <col min="14" max="14" width="6.16015625" style="144" customWidth="1"/>
    <col min="15" max="15" width="12.83203125" style="94" customWidth="1"/>
    <col min="16" max="16" width="3.83203125" style="0" customWidth="1"/>
    <col min="17" max="17" width="6" style="0" customWidth="1"/>
    <col min="18" max="18" width="2.16015625" style="0" customWidth="1"/>
    <col min="19" max="19" width="3.83203125" style="0" customWidth="1"/>
    <col min="20" max="20" width="7.33203125" style="1" customWidth="1"/>
    <col min="21" max="21" width="9.83203125" style="0" customWidth="1"/>
    <col min="22" max="22" width="1.0078125" style="0" customWidth="1"/>
  </cols>
  <sheetData>
    <row r="1" ht="12.75"/>
    <row r="2" spans="4:21" ht="14.25">
      <c r="D2" s="115" t="s">
        <v>838</v>
      </c>
      <c r="N2" s="184" t="s">
        <v>851</v>
      </c>
      <c r="O2" s="184"/>
      <c r="P2" s="184"/>
      <c r="Q2" s="184"/>
      <c r="R2" s="184"/>
      <c r="S2" s="184"/>
      <c r="T2" s="184"/>
      <c r="U2" s="184"/>
    </row>
    <row r="3" spans="4:21" ht="12.75">
      <c r="D3" s="6" t="s">
        <v>839</v>
      </c>
      <c r="N3" s="184"/>
      <c r="O3" s="184"/>
      <c r="P3" s="184"/>
      <c r="Q3" s="184"/>
      <c r="R3" s="184"/>
      <c r="S3" s="184"/>
      <c r="T3" s="184"/>
      <c r="U3" s="184"/>
    </row>
    <row r="4" ht="12.75"/>
    <row r="5" spans="3:21" ht="12.75">
      <c r="C5" s="57"/>
      <c r="D5" s="92"/>
      <c r="E5" s="57"/>
      <c r="F5" s="57"/>
      <c r="G5" s="57"/>
      <c r="H5" s="57"/>
      <c r="I5" s="124"/>
      <c r="J5" s="57"/>
      <c r="N5" s="57"/>
      <c r="O5" s="95"/>
      <c r="P5" s="57"/>
      <c r="Q5" s="57"/>
      <c r="R5" s="57"/>
      <c r="S5" s="57"/>
      <c r="T5" s="124"/>
      <c r="U5" s="57"/>
    </row>
    <row r="6" spans="3:21" ht="16.5">
      <c r="C6" s="116" t="s">
        <v>840</v>
      </c>
      <c r="D6" s="92"/>
      <c r="E6" s="57"/>
      <c r="F6" s="117"/>
      <c r="G6" s="118"/>
      <c r="H6" s="118"/>
      <c r="I6" s="125"/>
      <c r="J6" s="118"/>
      <c r="K6" s="120"/>
      <c r="L6" s="120"/>
      <c r="M6" s="120"/>
      <c r="N6" s="118"/>
      <c r="O6" s="121"/>
      <c r="P6" s="118"/>
      <c r="Q6" s="118"/>
      <c r="R6" s="118"/>
      <c r="S6" s="118"/>
      <c r="T6" s="125"/>
      <c r="U6" s="119"/>
    </row>
    <row r="7" spans="3:21" ht="3" customHeight="1">
      <c r="C7" s="57"/>
      <c r="D7" s="92"/>
      <c r="E7" s="57"/>
      <c r="F7" s="57"/>
      <c r="G7" s="57"/>
      <c r="H7" s="57"/>
      <c r="I7" s="124"/>
      <c r="J7" s="57"/>
      <c r="N7" s="57"/>
      <c r="O7" s="95"/>
      <c r="P7" s="57"/>
      <c r="Q7" s="57"/>
      <c r="R7" s="57"/>
      <c r="S7" s="57"/>
      <c r="T7" s="124"/>
      <c r="U7" s="57"/>
    </row>
    <row r="8" spans="3:21" ht="16.5">
      <c r="C8" s="116" t="s">
        <v>841</v>
      </c>
      <c r="D8" s="92"/>
      <c r="E8" s="57"/>
      <c r="F8" s="117"/>
      <c r="G8" s="118"/>
      <c r="H8" s="118"/>
      <c r="I8" s="125"/>
      <c r="J8" s="118"/>
      <c r="K8" s="120"/>
      <c r="L8" s="120"/>
      <c r="M8" s="120"/>
      <c r="N8" s="118"/>
      <c r="O8" s="121"/>
      <c r="P8" s="118"/>
      <c r="Q8" s="118"/>
      <c r="R8" s="118"/>
      <c r="S8" s="118"/>
      <c r="T8" s="125"/>
      <c r="U8" s="119"/>
    </row>
    <row r="9" spans="3:21" ht="3" customHeight="1">
      <c r="C9" s="116"/>
      <c r="D9" s="92"/>
      <c r="E9" s="57"/>
      <c r="F9" s="57"/>
      <c r="G9" s="57"/>
      <c r="H9" s="57"/>
      <c r="I9" s="124"/>
      <c r="J9" s="57"/>
      <c r="N9" s="57"/>
      <c r="O9" s="95"/>
      <c r="P9" s="57"/>
      <c r="Q9" s="57"/>
      <c r="R9" s="57"/>
      <c r="S9" s="57"/>
      <c r="T9" s="124"/>
      <c r="U9" s="57"/>
    </row>
    <row r="10" spans="3:21" ht="16.5">
      <c r="C10" s="116" t="s">
        <v>842</v>
      </c>
      <c r="D10" s="92"/>
      <c r="E10" s="57" t="s">
        <v>843</v>
      </c>
      <c r="F10" s="117"/>
      <c r="G10" s="118"/>
      <c r="H10" s="118"/>
      <c r="I10" s="128"/>
      <c r="J10" s="117"/>
      <c r="K10" s="120"/>
      <c r="L10" s="120"/>
      <c r="M10" s="120"/>
      <c r="N10" s="118"/>
      <c r="O10" s="121"/>
      <c r="P10" s="118"/>
      <c r="Q10" s="118"/>
      <c r="R10" s="118"/>
      <c r="S10" s="118"/>
      <c r="T10" s="125"/>
      <c r="U10" s="119"/>
    </row>
    <row r="11" spans="3:21" ht="3" customHeight="1">
      <c r="C11" s="57"/>
      <c r="D11" s="92"/>
      <c r="E11" s="57"/>
      <c r="F11" s="57"/>
      <c r="G11" s="57"/>
      <c r="H11" s="57"/>
      <c r="I11" s="124"/>
      <c r="J11" s="57"/>
      <c r="N11" s="57"/>
      <c r="O11" s="95"/>
      <c r="P11" s="57"/>
      <c r="Q11" s="57"/>
      <c r="R11" s="57"/>
      <c r="S11" s="57"/>
      <c r="T11" s="124"/>
      <c r="U11" s="57"/>
    </row>
    <row r="12" spans="3:21" ht="16.5">
      <c r="C12" s="116" t="s">
        <v>852</v>
      </c>
      <c r="D12" s="122"/>
      <c r="E12" s="116" t="s">
        <v>844</v>
      </c>
      <c r="F12" s="57"/>
      <c r="G12" s="57"/>
      <c r="H12" s="57"/>
      <c r="I12" s="124"/>
      <c r="J12" s="57"/>
      <c r="N12" s="57"/>
      <c r="O12" s="95"/>
      <c r="P12" s="57"/>
      <c r="Q12" s="57"/>
      <c r="R12" s="57"/>
      <c r="S12" s="57"/>
      <c r="T12" s="124"/>
      <c r="U12" s="57"/>
    </row>
    <row r="13" spans="3:21" ht="3" customHeight="1">
      <c r="C13" s="57"/>
      <c r="D13" s="92"/>
      <c r="E13" s="57"/>
      <c r="F13" s="57"/>
      <c r="G13" s="57"/>
      <c r="H13" s="57"/>
      <c r="I13" s="124"/>
      <c r="J13" s="57"/>
      <c r="N13" s="57"/>
      <c r="O13" s="95"/>
      <c r="P13" s="57"/>
      <c r="Q13" s="57"/>
      <c r="R13" s="57"/>
      <c r="S13" s="57"/>
      <c r="T13" s="124"/>
      <c r="U13" s="57"/>
    </row>
    <row r="14" spans="2:22" s="88" customFormat="1" ht="13.5">
      <c r="B14" s="96"/>
      <c r="C14" s="136" t="s">
        <v>850</v>
      </c>
      <c r="D14" s="108"/>
      <c r="E14" s="107"/>
      <c r="F14" s="107"/>
      <c r="G14" s="107"/>
      <c r="H14" s="107"/>
      <c r="I14" s="129"/>
      <c r="J14" s="107"/>
      <c r="K14" s="104"/>
      <c r="M14" s="96"/>
      <c r="N14" s="137" t="s">
        <v>869</v>
      </c>
      <c r="O14" s="98"/>
      <c r="P14" s="97"/>
      <c r="Q14" s="97"/>
      <c r="R14" s="97"/>
      <c r="S14" s="97"/>
      <c r="T14" s="126"/>
      <c r="U14" s="97"/>
      <c r="V14" s="104"/>
    </row>
    <row r="15" spans="2:22" s="88" customFormat="1" ht="3" customHeight="1">
      <c r="B15" s="99"/>
      <c r="C15" s="69" t="s">
        <v>125</v>
      </c>
      <c r="D15" s="87"/>
      <c r="E15" s="69"/>
      <c r="F15" s="69"/>
      <c r="G15" s="69"/>
      <c r="H15" s="69"/>
      <c r="I15" s="68"/>
      <c r="J15" s="69"/>
      <c r="K15" s="105"/>
      <c r="M15" s="99"/>
      <c r="N15" s="32"/>
      <c r="O15" s="90"/>
      <c r="P15" s="32"/>
      <c r="Q15" s="32"/>
      <c r="R15" s="32"/>
      <c r="S15" s="32"/>
      <c r="T15" s="14"/>
      <c r="U15" s="32"/>
      <c r="V15" s="109"/>
    </row>
    <row r="16" spans="2:22" s="88" customFormat="1" ht="13.5">
      <c r="B16" s="99"/>
      <c r="C16" s="32" t="s">
        <v>849</v>
      </c>
      <c r="D16" s="90" t="s">
        <v>62</v>
      </c>
      <c r="E16" s="32" t="s">
        <v>843</v>
      </c>
      <c r="F16" s="33">
        <v>150</v>
      </c>
      <c r="G16" s="32" t="s">
        <v>845</v>
      </c>
      <c r="H16" s="89"/>
      <c r="I16" s="14" t="s">
        <v>846</v>
      </c>
      <c r="J16" s="89"/>
      <c r="K16" s="105"/>
      <c r="M16" s="99"/>
      <c r="N16" s="90" t="s">
        <v>84</v>
      </c>
      <c r="O16" s="90" t="s">
        <v>19</v>
      </c>
      <c r="P16" s="32" t="s">
        <v>843</v>
      </c>
      <c r="Q16" s="33">
        <v>1000</v>
      </c>
      <c r="R16" s="32" t="s">
        <v>845</v>
      </c>
      <c r="S16" s="89"/>
      <c r="T16" s="14" t="s">
        <v>846</v>
      </c>
      <c r="U16" s="89"/>
      <c r="V16" s="105"/>
    </row>
    <row r="17" spans="2:22" s="88" customFormat="1" ht="13.5">
      <c r="B17" s="100"/>
      <c r="C17" s="101"/>
      <c r="D17" s="102"/>
      <c r="E17" s="101"/>
      <c r="F17" s="101"/>
      <c r="G17" s="101"/>
      <c r="H17" s="101"/>
      <c r="I17" s="130"/>
      <c r="J17" s="101"/>
      <c r="K17" s="106"/>
      <c r="M17" s="99"/>
      <c r="N17" s="90" t="s">
        <v>92</v>
      </c>
      <c r="O17" s="90" t="s">
        <v>29</v>
      </c>
      <c r="P17" s="32" t="s">
        <v>843</v>
      </c>
      <c r="Q17" s="33">
        <v>1000</v>
      </c>
      <c r="R17" s="32" t="s">
        <v>845</v>
      </c>
      <c r="S17" s="89"/>
      <c r="T17" s="14" t="s">
        <v>846</v>
      </c>
      <c r="U17" s="89"/>
      <c r="V17" s="105"/>
    </row>
    <row r="18" spans="2:22" s="88" customFormat="1" ht="13.5">
      <c r="B18" s="99"/>
      <c r="C18" s="137" t="s">
        <v>847</v>
      </c>
      <c r="D18" s="98"/>
      <c r="E18" s="97"/>
      <c r="F18" s="97"/>
      <c r="G18" s="97"/>
      <c r="H18" s="97"/>
      <c r="I18" s="126"/>
      <c r="J18" s="97"/>
      <c r="K18" s="104"/>
      <c r="M18" s="99"/>
      <c r="N18" s="90" t="s">
        <v>96</v>
      </c>
      <c r="O18" s="90" t="s">
        <v>36</v>
      </c>
      <c r="P18" s="32" t="s">
        <v>843</v>
      </c>
      <c r="Q18" s="33">
        <v>1000</v>
      </c>
      <c r="R18" s="32" t="s">
        <v>845</v>
      </c>
      <c r="S18" s="89"/>
      <c r="T18" s="14" t="s">
        <v>846</v>
      </c>
      <c r="U18" s="89"/>
      <c r="V18" s="105"/>
    </row>
    <row r="19" spans="2:22" s="88" customFormat="1" ht="13.5">
      <c r="B19" s="99"/>
      <c r="C19" s="90" t="s">
        <v>70</v>
      </c>
      <c r="D19" s="90" t="s">
        <v>12</v>
      </c>
      <c r="E19" s="32" t="s">
        <v>843</v>
      </c>
      <c r="F19" s="33">
        <f>PRHITUNGAN!H7</f>
        <v>700</v>
      </c>
      <c r="G19" s="32" t="s">
        <v>845</v>
      </c>
      <c r="H19" s="89"/>
      <c r="I19" s="14" t="s">
        <v>846</v>
      </c>
      <c r="J19" s="89"/>
      <c r="K19" s="105"/>
      <c r="M19" s="99"/>
      <c r="N19" s="90" t="s">
        <v>85</v>
      </c>
      <c r="O19" s="90" t="s">
        <v>21</v>
      </c>
      <c r="P19" s="32" t="s">
        <v>843</v>
      </c>
      <c r="Q19" s="33">
        <v>1000</v>
      </c>
      <c r="R19" s="32" t="s">
        <v>845</v>
      </c>
      <c r="S19" s="89"/>
      <c r="T19" s="14" t="s">
        <v>846</v>
      </c>
      <c r="U19" s="89"/>
      <c r="V19" s="105"/>
    </row>
    <row r="20" spans="2:22" s="88" customFormat="1" ht="13.5">
      <c r="B20" s="99"/>
      <c r="C20" s="90" t="s">
        <v>72</v>
      </c>
      <c r="D20" s="90" t="s">
        <v>17</v>
      </c>
      <c r="E20" s="32" t="s">
        <v>843</v>
      </c>
      <c r="F20" s="33">
        <f>PRHITUNGAN!H8</f>
        <v>700</v>
      </c>
      <c r="G20" s="32" t="s">
        <v>845</v>
      </c>
      <c r="H20" s="89"/>
      <c r="I20" s="14" t="s">
        <v>846</v>
      </c>
      <c r="J20" s="89"/>
      <c r="K20" s="105"/>
      <c r="M20" s="99"/>
      <c r="N20" s="90" t="s">
        <v>89</v>
      </c>
      <c r="O20" s="90" t="s">
        <v>26</v>
      </c>
      <c r="P20" s="32" t="s">
        <v>843</v>
      </c>
      <c r="Q20" s="33">
        <v>1000</v>
      </c>
      <c r="R20" s="32" t="s">
        <v>845</v>
      </c>
      <c r="S20" s="89"/>
      <c r="T20" s="14" t="s">
        <v>846</v>
      </c>
      <c r="U20" s="89"/>
      <c r="V20" s="105"/>
    </row>
    <row r="21" spans="2:22" s="88" customFormat="1" ht="13.5">
      <c r="B21" s="99"/>
      <c r="C21" s="90" t="s">
        <v>75</v>
      </c>
      <c r="D21" s="90" t="s">
        <v>37</v>
      </c>
      <c r="E21" s="32" t="s">
        <v>843</v>
      </c>
      <c r="F21" s="33">
        <v>700</v>
      </c>
      <c r="G21" s="32" t="s">
        <v>845</v>
      </c>
      <c r="H21" s="89"/>
      <c r="I21" s="14" t="s">
        <v>846</v>
      </c>
      <c r="J21" s="89"/>
      <c r="K21" s="105"/>
      <c r="M21" s="99"/>
      <c r="N21" s="90" t="s">
        <v>103</v>
      </c>
      <c r="O21" s="90" t="s">
        <v>44</v>
      </c>
      <c r="P21" s="32" t="s">
        <v>843</v>
      </c>
      <c r="Q21" s="33">
        <v>1000</v>
      </c>
      <c r="R21" s="32" t="s">
        <v>845</v>
      </c>
      <c r="S21" s="89"/>
      <c r="T21" s="14" t="s">
        <v>846</v>
      </c>
      <c r="U21" s="89"/>
      <c r="V21" s="105"/>
    </row>
    <row r="22" spans="2:22" s="88" customFormat="1" ht="13.5">
      <c r="B22" s="99"/>
      <c r="C22" s="90" t="s">
        <v>74</v>
      </c>
      <c r="D22" s="90" t="s">
        <v>35</v>
      </c>
      <c r="E22" s="32" t="s">
        <v>843</v>
      </c>
      <c r="F22" s="33">
        <v>750</v>
      </c>
      <c r="G22" s="32" t="s">
        <v>845</v>
      </c>
      <c r="H22" s="89"/>
      <c r="I22" s="14" t="s">
        <v>846</v>
      </c>
      <c r="J22" s="89"/>
      <c r="K22" s="105"/>
      <c r="M22" s="99"/>
      <c r="N22" s="90" t="s">
        <v>85</v>
      </c>
      <c r="O22" s="90" t="s">
        <v>21</v>
      </c>
      <c r="P22" s="32" t="s">
        <v>843</v>
      </c>
      <c r="Q22" s="33">
        <v>1000</v>
      </c>
      <c r="R22" s="32" t="s">
        <v>845</v>
      </c>
      <c r="S22" s="89"/>
      <c r="T22" s="14" t="s">
        <v>846</v>
      </c>
      <c r="U22" s="89"/>
      <c r="V22" s="105"/>
    </row>
    <row r="23" spans="2:22" s="88" customFormat="1" ht="13.5">
      <c r="B23" s="99"/>
      <c r="C23" s="90" t="s">
        <v>78</v>
      </c>
      <c r="D23" s="90" t="s">
        <v>59</v>
      </c>
      <c r="E23" s="32" t="s">
        <v>843</v>
      </c>
      <c r="F23" s="33">
        <v>750</v>
      </c>
      <c r="G23" s="32" t="s">
        <v>845</v>
      </c>
      <c r="H23" s="89"/>
      <c r="I23" s="14" t="s">
        <v>846</v>
      </c>
      <c r="J23" s="89"/>
      <c r="K23" s="105"/>
      <c r="M23" s="99"/>
      <c r="N23" s="90" t="s">
        <v>76</v>
      </c>
      <c r="O23" s="90" t="s">
        <v>50</v>
      </c>
      <c r="P23" s="32" t="s">
        <v>843</v>
      </c>
      <c r="Q23" s="33">
        <v>1000</v>
      </c>
      <c r="R23" s="32" t="s">
        <v>845</v>
      </c>
      <c r="S23" s="89"/>
      <c r="T23" s="14" t="s">
        <v>846</v>
      </c>
      <c r="U23" s="89"/>
      <c r="V23" s="105"/>
    </row>
    <row r="24" spans="2:22" s="88" customFormat="1" ht="13.5">
      <c r="B24" s="99"/>
      <c r="C24" s="90" t="s">
        <v>69</v>
      </c>
      <c r="D24" s="90" t="s">
        <v>11</v>
      </c>
      <c r="E24" s="32" t="s">
        <v>843</v>
      </c>
      <c r="F24" s="33">
        <v>750</v>
      </c>
      <c r="G24" s="32" t="s">
        <v>845</v>
      </c>
      <c r="H24" s="89"/>
      <c r="I24" s="14" t="s">
        <v>846</v>
      </c>
      <c r="J24" s="89"/>
      <c r="K24" s="105"/>
      <c r="M24" s="99"/>
      <c r="N24" s="90" t="s">
        <v>109</v>
      </c>
      <c r="O24" s="90" t="s">
        <v>53</v>
      </c>
      <c r="P24" s="32" t="s">
        <v>843</v>
      </c>
      <c r="Q24" s="33">
        <v>1000</v>
      </c>
      <c r="R24" s="32" t="s">
        <v>845</v>
      </c>
      <c r="S24" s="89"/>
      <c r="T24" s="14" t="s">
        <v>846</v>
      </c>
      <c r="U24" s="89"/>
      <c r="V24" s="105"/>
    </row>
    <row r="25" spans="2:22" s="88" customFormat="1" ht="13.5">
      <c r="B25" s="99"/>
      <c r="C25" s="90" t="s">
        <v>73</v>
      </c>
      <c r="D25" s="90" t="s">
        <v>34</v>
      </c>
      <c r="E25" s="32" t="s">
        <v>843</v>
      </c>
      <c r="F25" s="33">
        <v>750</v>
      </c>
      <c r="G25" s="32" t="s">
        <v>845</v>
      </c>
      <c r="H25" s="89"/>
      <c r="I25" s="14" t="s">
        <v>846</v>
      </c>
      <c r="J25" s="89"/>
      <c r="K25" s="105"/>
      <c r="M25" s="99"/>
      <c r="N25" s="90" t="s">
        <v>861</v>
      </c>
      <c r="O25" s="90" t="s">
        <v>862</v>
      </c>
      <c r="P25" s="32" t="s">
        <v>843</v>
      </c>
      <c r="Q25" s="33">
        <v>1050</v>
      </c>
      <c r="R25" s="32" t="s">
        <v>845</v>
      </c>
      <c r="S25" s="89"/>
      <c r="T25" s="14" t="s">
        <v>846</v>
      </c>
      <c r="U25" s="89"/>
      <c r="V25" s="105"/>
    </row>
    <row r="26" spans="2:22" s="88" customFormat="1" ht="13.5">
      <c r="B26" s="99"/>
      <c r="C26" s="90" t="s">
        <v>79</v>
      </c>
      <c r="D26" s="90" t="s">
        <v>60</v>
      </c>
      <c r="E26" s="32" t="s">
        <v>843</v>
      </c>
      <c r="F26" s="33">
        <v>750</v>
      </c>
      <c r="G26" s="32" t="s">
        <v>845</v>
      </c>
      <c r="H26" s="89"/>
      <c r="I26" s="14" t="s">
        <v>846</v>
      </c>
      <c r="J26" s="89"/>
      <c r="K26" s="105"/>
      <c r="M26" s="99"/>
      <c r="N26" s="90" t="s">
        <v>81</v>
      </c>
      <c r="O26" s="90" t="s">
        <v>9</v>
      </c>
      <c r="P26" s="32" t="s">
        <v>843</v>
      </c>
      <c r="Q26" s="33">
        <v>1050</v>
      </c>
      <c r="R26" s="32" t="s">
        <v>845</v>
      </c>
      <c r="S26" s="89"/>
      <c r="T26" s="14" t="s">
        <v>846</v>
      </c>
      <c r="U26" s="89"/>
      <c r="V26" s="105"/>
    </row>
    <row r="27" spans="2:22" s="88" customFormat="1" ht="13.5">
      <c r="B27" s="99"/>
      <c r="C27" s="90" t="s">
        <v>80</v>
      </c>
      <c r="D27" s="90" t="s">
        <v>61</v>
      </c>
      <c r="E27" s="32" t="s">
        <v>843</v>
      </c>
      <c r="F27" s="33">
        <v>750</v>
      </c>
      <c r="G27" s="32" t="s">
        <v>845</v>
      </c>
      <c r="H27" s="89"/>
      <c r="I27" s="14" t="s">
        <v>846</v>
      </c>
      <c r="J27" s="89"/>
      <c r="K27" s="105"/>
      <c r="M27" s="99"/>
      <c r="N27" s="90" t="s">
        <v>82</v>
      </c>
      <c r="O27" s="90" t="s">
        <v>10</v>
      </c>
      <c r="P27" s="32" t="s">
        <v>843</v>
      </c>
      <c r="Q27" s="33">
        <v>1050</v>
      </c>
      <c r="R27" s="32" t="s">
        <v>845</v>
      </c>
      <c r="S27" s="89"/>
      <c r="T27" s="14" t="s">
        <v>846</v>
      </c>
      <c r="U27" s="89"/>
      <c r="V27" s="105"/>
    </row>
    <row r="28" spans="2:22" s="88" customFormat="1" ht="13.5">
      <c r="B28" s="99"/>
      <c r="C28" s="90" t="s">
        <v>118</v>
      </c>
      <c r="D28" s="90" t="s">
        <v>20</v>
      </c>
      <c r="E28" s="32" t="s">
        <v>843</v>
      </c>
      <c r="F28" s="33">
        <v>850</v>
      </c>
      <c r="G28" s="32" t="s">
        <v>845</v>
      </c>
      <c r="H28" s="89"/>
      <c r="I28" s="14" t="s">
        <v>846</v>
      </c>
      <c r="J28" s="89"/>
      <c r="K28" s="105"/>
      <c r="M28" s="99"/>
      <c r="N28" s="90" t="s">
        <v>83</v>
      </c>
      <c r="O28" s="90" t="s">
        <v>896</v>
      </c>
      <c r="P28" s="32" t="s">
        <v>843</v>
      </c>
      <c r="Q28" s="33">
        <v>1050</v>
      </c>
      <c r="R28" s="32" t="s">
        <v>845</v>
      </c>
      <c r="S28" s="89"/>
      <c r="T28" s="14" t="s">
        <v>846</v>
      </c>
      <c r="U28" s="89"/>
      <c r="V28" s="105"/>
    </row>
    <row r="29" spans="2:22" s="88" customFormat="1" ht="13.5">
      <c r="B29" s="99"/>
      <c r="C29" s="90" t="s">
        <v>119</v>
      </c>
      <c r="D29" s="90" t="s">
        <v>58</v>
      </c>
      <c r="E29" s="32" t="s">
        <v>843</v>
      </c>
      <c r="F29" s="33">
        <v>850</v>
      </c>
      <c r="G29" s="32" t="s">
        <v>845</v>
      </c>
      <c r="H29" s="89"/>
      <c r="I29" s="14" t="s">
        <v>846</v>
      </c>
      <c r="J29" s="89"/>
      <c r="K29" s="105"/>
      <c r="M29" s="99"/>
      <c r="N29" s="90" t="s">
        <v>86</v>
      </c>
      <c r="O29" s="90" t="s">
        <v>22</v>
      </c>
      <c r="P29" s="32" t="s">
        <v>843</v>
      </c>
      <c r="Q29" s="33">
        <v>1050</v>
      </c>
      <c r="R29" s="32" t="s">
        <v>845</v>
      </c>
      <c r="S29" s="89"/>
      <c r="T29" s="14" t="s">
        <v>846</v>
      </c>
      <c r="U29" s="89"/>
      <c r="V29" s="105"/>
    </row>
    <row r="30" spans="2:22" s="88" customFormat="1" ht="13.5">
      <c r="B30" s="99"/>
      <c r="C30" s="90" t="s">
        <v>67</v>
      </c>
      <c r="D30" s="90" t="s">
        <v>8</v>
      </c>
      <c r="E30" s="32" t="s">
        <v>843</v>
      </c>
      <c r="F30" s="33">
        <v>850</v>
      </c>
      <c r="G30" s="32" t="s">
        <v>845</v>
      </c>
      <c r="H30" s="89"/>
      <c r="I30" s="14" t="s">
        <v>846</v>
      </c>
      <c r="J30" s="89"/>
      <c r="K30" s="105"/>
      <c r="M30" s="99"/>
      <c r="N30" s="90" t="s">
        <v>87</v>
      </c>
      <c r="O30" s="90" t="s">
        <v>23</v>
      </c>
      <c r="P30" s="32" t="s">
        <v>843</v>
      </c>
      <c r="Q30" s="33">
        <v>1050</v>
      </c>
      <c r="R30" s="32" t="s">
        <v>845</v>
      </c>
      <c r="S30" s="89"/>
      <c r="T30" s="14" t="s">
        <v>846</v>
      </c>
      <c r="U30" s="89"/>
      <c r="V30" s="105"/>
    </row>
    <row r="31" spans="2:22" s="88" customFormat="1" ht="13.5">
      <c r="B31" s="99"/>
      <c r="C31" s="90" t="s">
        <v>68</v>
      </c>
      <c r="D31" s="90" t="s">
        <v>14</v>
      </c>
      <c r="E31" s="32" t="s">
        <v>843</v>
      </c>
      <c r="F31" s="33">
        <v>850</v>
      </c>
      <c r="G31" s="32" t="s">
        <v>845</v>
      </c>
      <c r="H31" s="89"/>
      <c r="I31" s="14" t="s">
        <v>846</v>
      </c>
      <c r="J31" s="89"/>
      <c r="K31" s="105"/>
      <c r="M31" s="99"/>
      <c r="N31" s="90" t="s">
        <v>88</v>
      </c>
      <c r="O31" s="90" t="s">
        <v>24</v>
      </c>
      <c r="P31" s="32" t="s">
        <v>843</v>
      </c>
      <c r="Q31" s="33">
        <v>1050</v>
      </c>
      <c r="R31" s="32" t="s">
        <v>845</v>
      </c>
      <c r="S31" s="89"/>
      <c r="T31" s="14" t="s">
        <v>846</v>
      </c>
      <c r="U31" s="89"/>
      <c r="V31" s="105"/>
    </row>
    <row r="32" spans="2:22" s="88" customFormat="1" ht="13.5">
      <c r="B32" s="99"/>
      <c r="C32" s="90" t="s">
        <v>71</v>
      </c>
      <c r="D32" s="90" t="s">
        <v>16</v>
      </c>
      <c r="E32" s="32" t="s">
        <v>843</v>
      </c>
      <c r="F32" s="33">
        <v>950</v>
      </c>
      <c r="G32" s="32" t="s">
        <v>845</v>
      </c>
      <c r="H32" s="89"/>
      <c r="I32" s="14" t="s">
        <v>846</v>
      </c>
      <c r="J32" s="89"/>
      <c r="K32" s="105"/>
      <c r="M32" s="99"/>
      <c r="N32" s="90" t="s">
        <v>4</v>
      </c>
      <c r="O32" s="90" t="s">
        <v>25</v>
      </c>
      <c r="P32" s="32" t="s">
        <v>843</v>
      </c>
      <c r="Q32" s="33">
        <v>1050</v>
      </c>
      <c r="R32" s="32" t="s">
        <v>845</v>
      </c>
      <c r="S32" s="89"/>
      <c r="T32" s="14" t="s">
        <v>846</v>
      </c>
      <c r="U32" s="89"/>
      <c r="V32" s="105"/>
    </row>
    <row r="33" spans="2:22" s="88" customFormat="1" ht="13.5">
      <c r="B33" s="99"/>
      <c r="C33" s="90" t="s">
        <v>77</v>
      </c>
      <c r="D33" s="90" t="s">
        <v>55</v>
      </c>
      <c r="E33" s="32" t="s">
        <v>843</v>
      </c>
      <c r="F33" s="33">
        <v>950</v>
      </c>
      <c r="G33" s="32" t="s">
        <v>845</v>
      </c>
      <c r="H33" s="89"/>
      <c r="I33" s="14" t="s">
        <v>846</v>
      </c>
      <c r="J33" s="89"/>
      <c r="K33" s="105"/>
      <c r="M33" s="99"/>
      <c r="N33" s="90" t="s">
        <v>90</v>
      </c>
      <c r="O33" s="90" t="s">
        <v>27</v>
      </c>
      <c r="P33" s="32" t="s">
        <v>843</v>
      </c>
      <c r="Q33" s="33">
        <v>1050</v>
      </c>
      <c r="R33" s="32" t="s">
        <v>845</v>
      </c>
      <c r="S33" s="89"/>
      <c r="T33" s="14" t="s">
        <v>846</v>
      </c>
      <c r="U33" s="89"/>
      <c r="V33" s="105"/>
    </row>
    <row r="34" spans="2:22" s="88" customFormat="1" ht="13.5">
      <c r="B34" s="100"/>
      <c r="C34" s="101"/>
      <c r="D34" s="102"/>
      <c r="E34" s="101"/>
      <c r="F34" s="103" t="s">
        <v>125</v>
      </c>
      <c r="G34" s="101"/>
      <c r="H34" s="101"/>
      <c r="I34" s="130"/>
      <c r="J34" s="101"/>
      <c r="K34" s="106"/>
      <c r="M34" s="99"/>
      <c r="N34" s="90" t="s">
        <v>91</v>
      </c>
      <c r="O34" s="90" t="s">
        <v>28</v>
      </c>
      <c r="P34" s="32" t="s">
        <v>843</v>
      </c>
      <c r="Q34" s="33">
        <v>1050</v>
      </c>
      <c r="R34" s="32" t="s">
        <v>845</v>
      </c>
      <c r="S34" s="89"/>
      <c r="T34" s="14" t="s">
        <v>846</v>
      </c>
      <c r="U34" s="89"/>
      <c r="V34" s="105"/>
    </row>
    <row r="35" spans="2:22" s="88" customFormat="1" ht="13.5">
      <c r="B35" s="96"/>
      <c r="C35" s="137" t="s">
        <v>848</v>
      </c>
      <c r="D35" s="98"/>
      <c r="E35" s="97"/>
      <c r="F35" s="97"/>
      <c r="G35" s="97"/>
      <c r="H35" s="97"/>
      <c r="I35" s="126"/>
      <c r="J35" s="97"/>
      <c r="K35" s="104"/>
      <c r="M35" s="99"/>
      <c r="N35" s="90" t="s">
        <v>93</v>
      </c>
      <c r="O35" s="90" t="s">
        <v>30</v>
      </c>
      <c r="P35" s="32" t="s">
        <v>843</v>
      </c>
      <c r="Q35" s="33">
        <v>1050</v>
      </c>
      <c r="R35" s="32" t="s">
        <v>845</v>
      </c>
      <c r="S35" s="89"/>
      <c r="T35" s="14" t="s">
        <v>846</v>
      </c>
      <c r="U35" s="89"/>
      <c r="V35" s="105"/>
    </row>
    <row r="36" spans="2:22" s="88" customFormat="1" ht="13.5">
      <c r="B36" s="99"/>
      <c r="C36" s="90" t="s">
        <v>114</v>
      </c>
      <c r="D36" s="90" t="s">
        <v>13</v>
      </c>
      <c r="E36" s="32" t="s">
        <v>843</v>
      </c>
      <c r="F36" s="33">
        <f>PRHITUNGAN!O57</f>
        <v>1000</v>
      </c>
      <c r="G36" s="32" t="s">
        <v>845</v>
      </c>
      <c r="H36" s="89"/>
      <c r="I36" s="14" t="s">
        <v>846</v>
      </c>
      <c r="J36" s="89"/>
      <c r="K36" s="105"/>
      <c r="M36" s="99"/>
      <c r="N36" s="90" t="s">
        <v>94</v>
      </c>
      <c r="O36" s="90" t="s">
        <v>31</v>
      </c>
      <c r="P36" s="32" t="s">
        <v>843</v>
      </c>
      <c r="Q36" s="33">
        <v>1050</v>
      </c>
      <c r="R36" s="32" t="s">
        <v>845</v>
      </c>
      <c r="S36" s="89"/>
      <c r="T36" s="14" t="s">
        <v>846</v>
      </c>
      <c r="U36" s="89"/>
      <c r="V36" s="105"/>
    </row>
    <row r="37" spans="2:22" s="88" customFormat="1" ht="13.5">
      <c r="B37" s="99"/>
      <c r="C37" s="90" t="s">
        <v>116</v>
      </c>
      <c r="D37" s="90" t="s">
        <v>56</v>
      </c>
      <c r="E37" s="32" t="s">
        <v>843</v>
      </c>
      <c r="F37" s="33">
        <f>PRHITUNGAN!O58</f>
        <v>1000</v>
      </c>
      <c r="G37" s="32" t="s">
        <v>845</v>
      </c>
      <c r="H37" s="89"/>
      <c r="I37" s="14" t="s">
        <v>846</v>
      </c>
      <c r="J37" s="89"/>
      <c r="K37" s="105"/>
      <c r="M37" s="99"/>
      <c r="N37" s="90" t="s">
        <v>95</v>
      </c>
      <c r="O37" s="90" t="s">
        <v>32</v>
      </c>
      <c r="P37" s="32" t="s">
        <v>843</v>
      </c>
      <c r="Q37" s="33">
        <v>1050</v>
      </c>
      <c r="R37" s="32" t="s">
        <v>845</v>
      </c>
      <c r="S37" s="89"/>
      <c r="T37" s="14" t="s">
        <v>846</v>
      </c>
      <c r="U37" s="89"/>
      <c r="V37" s="105"/>
    </row>
    <row r="38" spans="2:22" s="88" customFormat="1" ht="13.5">
      <c r="B38" s="99"/>
      <c r="C38" s="90" t="s">
        <v>117</v>
      </c>
      <c r="D38" s="90" t="s">
        <v>57</v>
      </c>
      <c r="E38" s="32" t="s">
        <v>843</v>
      </c>
      <c r="F38" s="33">
        <f>PRHITUNGAN!O59</f>
        <v>1100</v>
      </c>
      <c r="G38" s="32" t="s">
        <v>845</v>
      </c>
      <c r="H38" s="89"/>
      <c r="I38" s="14" t="s">
        <v>846</v>
      </c>
      <c r="J38" s="89"/>
      <c r="K38" s="105"/>
      <c r="M38" s="99"/>
      <c r="N38" s="90" t="s">
        <v>97</v>
      </c>
      <c r="O38" s="90" t="s">
        <v>38</v>
      </c>
      <c r="P38" s="32" t="s">
        <v>843</v>
      </c>
      <c r="Q38" s="33">
        <v>1050</v>
      </c>
      <c r="R38" s="32" t="s">
        <v>845</v>
      </c>
      <c r="S38" s="89"/>
      <c r="T38" s="14" t="s">
        <v>846</v>
      </c>
      <c r="U38" s="89"/>
      <c r="V38" s="105"/>
    </row>
    <row r="39" spans="2:22" s="88" customFormat="1" ht="13.5">
      <c r="B39" s="99"/>
      <c r="C39" s="90" t="s">
        <v>121</v>
      </c>
      <c r="D39" s="90" t="s">
        <v>33</v>
      </c>
      <c r="E39" s="32" t="s">
        <v>843</v>
      </c>
      <c r="F39" s="33">
        <f>PRHITUNGAN!O60</f>
        <v>1100</v>
      </c>
      <c r="G39" s="32" t="s">
        <v>845</v>
      </c>
      <c r="H39" s="89"/>
      <c r="I39" s="14" t="s">
        <v>846</v>
      </c>
      <c r="J39" s="89"/>
      <c r="K39" s="105"/>
      <c r="M39" s="99"/>
      <c r="N39" s="90" t="s">
        <v>98</v>
      </c>
      <c r="O39" s="90" t="s">
        <v>40</v>
      </c>
      <c r="P39" s="32" t="s">
        <v>843</v>
      </c>
      <c r="Q39" s="33">
        <v>1050</v>
      </c>
      <c r="R39" s="32" t="s">
        <v>845</v>
      </c>
      <c r="S39" s="89"/>
      <c r="T39" s="14" t="s">
        <v>846</v>
      </c>
      <c r="U39" s="89"/>
      <c r="V39" s="105"/>
    </row>
    <row r="40" spans="2:22" s="88" customFormat="1" ht="13.5">
      <c r="B40" s="99"/>
      <c r="C40" s="90" t="s">
        <v>124</v>
      </c>
      <c r="D40" s="90" t="s">
        <v>66</v>
      </c>
      <c r="E40" s="32" t="s">
        <v>843</v>
      </c>
      <c r="F40" s="33">
        <f>PRHITUNGAN!O61</f>
        <v>1100</v>
      </c>
      <c r="G40" s="32" t="s">
        <v>845</v>
      </c>
      <c r="H40" s="89"/>
      <c r="I40" s="14" t="s">
        <v>846</v>
      </c>
      <c r="J40" s="89"/>
      <c r="K40" s="105"/>
      <c r="M40" s="99"/>
      <c r="N40" s="90" t="s">
        <v>99</v>
      </c>
      <c r="O40" s="90" t="s">
        <v>41</v>
      </c>
      <c r="P40" s="32" t="s">
        <v>843</v>
      </c>
      <c r="Q40" s="33">
        <v>1050</v>
      </c>
      <c r="R40" s="32" t="s">
        <v>845</v>
      </c>
      <c r="S40" s="89"/>
      <c r="T40" s="14" t="s">
        <v>846</v>
      </c>
      <c r="U40" s="89"/>
      <c r="V40" s="105"/>
    </row>
    <row r="41" spans="2:22" s="88" customFormat="1" ht="13.5">
      <c r="B41" s="99"/>
      <c r="C41" s="90" t="s">
        <v>115</v>
      </c>
      <c r="D41" s="90" t="s">
        <v>15</v>
      </c>
      <c r="E41" s="32" t="s">
        <v>843</v>
      </c>
      <c r="F41" s="33">
        <v>1150</v>
      </c>
      <c r="G41" s="32" t="s">
        <v>845</v>
      </c>
      <c r="H41" s="89"/>
      <c r="I41" s="14" t="s">
        <v>846</v>
      </c>
      <c r="J41" s="89"/>
      <c r="K41" s="105"/>
      <c r="M41" s="99"/>
      <c r="N41" s="90" t="s">
        <v>100</v>
      </c>
      <c r="O41" s="90" t="s">
        <v>42</v>
      </c>
      <c r="P41" s="32" t="s">
        <v>843</v>
      </c>
      <c r="Q41" s="33">
        <v>1050</v>
      </c>
      <c r="R41" s="32" t="s">
        <v>845</v>
      </c>
      <c r="S41" s="89"/>
      <c r="T41" s="14" t="s">
        <v>846</v>
      </c>
      <c r="U41" s="89"/>
      <c r="V41" s="105"/>
    </row>
    <row r="42" spans="2:22" s="88" customFormat="1" ht="13.5">
      <c r="B42" s="99"/>
      <c r="C42" s="90" t="s">
        <v>122</v>
      </c>
      <c r="D42" s="90" t="s">
        <v>39</v>
      </c>
      <c r="E42" s="32" t="s">
        <v>843</v>
      </c>
      <c r="F42" s="33">
        <v>1400</v>
      </c>
      <c r="G42" s="32" t="s">
        <v>845</v>
      </c>
      <c r="H42" s="89"/>
      <c r="I42" s="14" t="s">
        <v>846</v>
      </c>
      <c r="J42" s="89"/>
      <c r="K42" s="105"/>
      <c r="M42" s="99"/>
      <c r="N42" s="90" t="s">
        <v>101</v>
      </c>
      <c r="O42" s="90" t="s">
        <v>895</v>
      </c>
      <c r="P42" s="32" t="s">
        <v>843</v>
      </c>
      <c r="Q42" s="33">
        <v>1050</v>
      </c>
      <c r="R42" s="32" t="s">
        <v>845</v>
      </c>
      <c r="S42" s="89"/>
      <c r="T42" s="14" t="s">
        <v>846</v>
      </c>
      <c r="U42" s="89"/>
      <c r="V42" s="105"/>
    </row>
    <row r="43" spans="2:22" s="88" customFormat="1" ht="13.5">
      <c r="B43" s="99"/>
      <c r="C43" s="90" t="s">
        <v>123</v>
      </c>
      <c r="D43" s="90" t="s">
        <v>49</v>
      </c>
      <c r="E43" s="32" t="s">
        <v>843</v>
      </c>
      <c r="F43" s="33">
        <v>1400</v>
      </c>
      <c r="G43" s="32" t="s">
        <v>845</v>
      </c>
      <c r="H43" s="89"/>
      <c r="I43" s="14" t="s">
        <v>846</v>
      </c>
      <c r="J43" s="89"/>
      <c r="K43" s="105"/>
      <c r="M43" s="99"/>
      <c r="N43" s="90" t="s">
        <v>102</v>
      </c>
      <c r="O43" s="90" t="s">
        <v>43</v>
      </c>
      <c r="P43" s="32" t="s">
        <v>843</v>
      </c>
      <c r="Q43" s="33">
        <v>1050</v>
      </c>
      <c r="R43" s="32" t="s">
        <v>845</v>
      </c>
      <c r="S43" s="89"/>
      <c r="T43" s="14" t="s">
        <v>846</v>
      </c>
      <c r="U43" s="89"/>
      <c r="V43" s="105"/>
    </row>
    <row r="44" spans="2:22" s="88" customFormat="1" ht="13.5">
      <c r="B44" s="100"/>
      <c r="C44" s="101"/>
      <c r="D44" s="102"/>
      <c r="E44" s="101"/>
      <c r="F44" s="103" t="s">
        <v>125</v>
      </c>
      <c r="G44" s="101"/>
      <c r="H44" s="101"/>
      <c r="I44" s="130"/>
      <c r="J44" s="101"/>
      <c r="K44" s="106"/>
      <c r="M44" s="99"/>
      <c r="N44" s="90" t="s">
        <v>104</v>
      </c>
      <c r="O44" s="90" t="s">
        <v>45</v>
      </c>
      <c r="P44" s="32" t="s">
        <v>843</v>
      </c>
      <c r="Q44" s="33">
        <v>1050</v>
      </c>
      <c r="R44" s="32" t="s">
        <v>845</v>
      </c>
      <c r="S44" s="89"/>
      <c r="T44" s="14" t="s">
        <v>846</v>
      </c>
      <c r="U44" s="89"/>
      <c r="V44" s="105"/>
    </row>
    <row r="45" spans="2:22" s="88" customFormat="1" ht="13.5">
      <c r="B45" s="96"/>
      <c r="C45" s="97" t="s">
        <v>125</v>
      </c>
      <c r="D45" s="98"/>
      <c r="E45" s="97"/>
      <c r="F45" s="114" t="s">
        <v>125</v>
      </c>
      <c r="G45" s="97"/>
      <c r="H45" s="97"/>
      <c r="I45" s="126"/>
      <c r="J45" s="97"/>
      <c r="K45" s="104"/>
      <c r="M45" s="99"/>
      <c r="N45" s="90" t="s">
        <v>105</v>
      </c>
      <c r="O45" s="90" t="s">
        <v>46</v>
      </c>
      <c r="P45" s="32" t="s">
        <v>843</v>
      </c>
      <c r="Q45" s="33">
        <v>1050</v>
      </c>
      <c r="R45" s="32" t="s">
        <v>845</v>
      </c>
      <c r="S45" s="89"/>
      <c r="T45" s="14" t="s">
        <v>846</v>
      </c>
      <c r="U45" s="89"/>
      <c r="V45" s="105"/>
    </row>
    <row r="46" spans="2:22" s="88" customFormat="1" ht="13.5">
      <c r="B46" s="99"/>
      <c r="C46" s="138" t="s">
        <v>870</v>
      </c>
      <c r="D46" s="134"/>
      <c r="E46" s="134"/>
      <c r="F46" s="134"/>
      <c r="G46" s="134"/>
      <c r="H46" s="134"/>
      <c r="I46" s="134"/>
      <c r="J46" s="134"/>
      <c r="K46" s="105"/>
      <c r="M46" s="99"/>
      <c r="N46" s="90" t="s">
        <v>106</v>
      </c>
      <c r="O46" s="90" t="s">
        <v>47</v>
      </c>
      <c r="P46" s="32" t="s">
        <v>843</v>
      </c>
      <c r="Q46" s="33">
        <v>1050</v>
      </c>
      <c r="R46" s="32" t="s">
        <v>845</v>
      </c>
      <c r="S46" s="89"/>
      <c r="T46" s="14" t="s">
        <v>846</v>
      </c>
      <c r="U46" s="89"/>
      <c r="V46" s="105"/>
    </row>
    <row r="47" spans="2:22" s="88" customFormat="1" ht="13.5">
      <c r="B47" s="99"/>
      <c r="C47" s="32" t="s">
        <v>455</v>
      </c>
      <c r="D47" s="90" t="s">
        <v>871</v>
      </c>
      <c r="E47" s="32" t="s">
        <v>843</v>
      </c>
      <c r="F47" s="33">
        <v>1000</v>
      </c>
      <c r="G47" s="32" t="s">
        <v>845</v>
      </c>
      <c r="H47" s="89"/>
      <c r="I47" s="14" t="s">
        <v>846</v>
      </c>
      <c r="J47" s="89"/>
      <c r="K47" s="105"/>
      <c r="M47" s="99"/>
      <c r="N47" s="90" t="s">
        <v>107</v>
      </c>
      <c r="O47" s="90" t="s">
        <v>48</v>
      </c>
      <c r="P47" s="32" t="s">
        <v>843</v>
      </c>
      <c r="Q47" s="33">
        <v>1050</v>
      </c>
      <c r="R47" s="32" t="s">
        <v>845</v>
      </c>
      <c r="S47" s="89"/>
      <c r="T47" s="14" t="s">
        <v>846</v>
      </c>
      <c r="U47" s="89"/>
      <c r="V47" s="105"/>
    </row>
    <row r="48" spans="2:22" s="88" customFormat="1" ht="13.5">
      <c r="B48" s="99"/>
      <c r="C48" s="32" t="s">
        <v>872</v>
      </c>
      <c r="D48" s="90" t="s">
        <v>867</v>
      </c>
      <c r="E48" s="32" t="s">
        <v>843</v>
      </c>
      <c r="F48" s="33">
        <v>1100</v>
      </c>
      <c r="G48" s="32" t="s">
        <v>845</v>
      </c>
      <c r="H48" s="89"/>
      <c r="I48" s="14" t="s">
        <v>846</v>
      </c>
      <c r="J48" s="89"/>
      <c r="K48" s="105"/>
      <c r="M48" s="99"/>
      <c r="N48" s="90" t="s">
        <v>108</v>
      </c>
      <c r="O48" s="90" t="s">
        <v>52</v>
      </c>
      <c r="P48" s="32" t="s">
        <v>843</v>
      </c>
      <c r="Q48" s="33">
        <v>1050</v>
      </c>
      <c r="R48" s="32" t="s">
        <v>845</v>
      </c>
      <c r="S48" s="89"/>
      <c r="T48" s="14" t="s">
        <v>846</v>
      </c>
      <c r="U48" s="89"/>
      <c r="V48" s="105"/>
    </row>
    <row r="49" spans="2:22" s="88" customFormat="1" ht="13.5">
      <c r="B49" s="99"/>
      <c r="C49" s="32" t="s">
        <v>873</v>
      </c>
      <c r="D49" s="90" t="s">
        <v>866</v>
      </c>
      <c r="E49" s="32" t="s">
        <v>843</v>
      </c>
      <c r="F49" s="33">
        <v>1100</v>
      </c>
      <c r="G49" s="32" t="s">
        <v>845</v>
      </c>
      <c r="H49" s="89"/>
      <c r="I49" s="14" t="s">
        <v>846</v>
      </c>
      <c r="J49" s="89"/>
      <c r="K49" s="105"/>
      <c r="M49" s="99"/>
      <c r="N49" s="90" t="s">
        <v>110</v>
      </c>
      <c r="O49" s="90" t="s">
        <v>54</v>
      </c>
      <c r="P49" s="32" t="s">
        <v>843</v>
      </c>
      <c r="Q49" s="33">
        <v>1050</v>
      </c>
      <c r="R49" s="32" t="s">
        <v>845</v>
      </c>
      <c r="S49" s="89"/>
      <c r="T49" s="14" t="s">
        <v>846</v>
      </c>
      <c r="U49" s="89"/>
      <c r="V49" s="105"/>
    </row>
    <row r="50" spans="2:22" s="88" customFormat="1" ht="13.5">
      <c r="B50" s="99"/>
      <c r="C50" s="32" t="s">
        <v>864</v>
      </c>
      <c r="D50" s="90" t="s">
        <v>865</v>
      </c>
      <c r="E50" s="32" t="s">
        <v>843</v>
      </c>
      <c r="F50" s="33">
        <v>1050</v>
      </c>
      <c r="G50" s="32" t="s">
        <v>845</v>
      </c>
      <c r="H50" s="89"/>
      <c r="I50" s="14" t="s">
        <v>846</v>
      </c>
      <c r="J50" s="89"/>
      <c r="K50" s="135"/>
      <c r="M50" s="99"/>
      <c r="N50" s="90" t="s">
        <v>113</v>
      </c>
      <c r="O50" s="90" t="s">
        <v>65</v>
      </c>
      <c r="P50" s="32" t="s">
        <v>843</v>
      </c>
      <c r="Q50" s="33">
        <v>1050</v>
      </c>
      <c r="R50" s="32" t="s">
        <v>845</v>
      </c>
      <c r="S50" s="89"/>
      <c r="T50" s="14" t="s">
        <v>846</v>
      </c>
      <c r="U50" s="89"/>
      <c r="V50" s="105"/>
    </row>
    <row r="51" spans="2:22" s="88" customFormat="1" ht="3" customHeight="1">
      <c r="B51" s="100"/>
      <c r="C51" s="316" t="s">
        <v>125</v>
      </c>
      <c r="D51" s="317"/>
      <c r="E51" s="317"/>
      <c r="F51" s="317"/>
      <c r="G51" s="317"/>
      <c r="H51" s="317"/>
      <c r="I51" s="317"/>
      <c r="J51" s="317"/>
      <c r="K51" s="318"/>
      <c r="M51" s="100"/>
      <c r="N51" s="110"/>
      <c r="O51" s="111"/>
      <c r="P51" s="110"/>
      <c r="Q51" s="110"/>
      <c r="R51" s="110"/>
      <c r="S51" s="110"/>
      <c r="T51" s="127"/>
      <c r="U51" s="110"/>
      <c r="V51" s="106"/>
    </row>
    <row r="52" spans="2:22" s="88" customFormat="1" ht="13.5">
      <c r="B52" s="134"/>
      <c r="C52" s="90"/>
      <c r="D52" s="139"/>
      <c r="E52" s="139"/>
      <c r="F52" s="139"/>
      <c r="G52" s="139"/>
      <c r="H52" s="139"/>
      <c r="I52" s="139"/>
      <c r="J52" s="139"/>
      <c r="K52" s="139"/>
      <c r="M52" s="134"/>
      <c r="N52" s="134"/>
      <c r="O52" s="140"/>
      <c r="P52" s="134"/>
      <c r="Q52" s="134"/>
      <c r="R52" s="134"/>
      <c r="S52" s="134"/>
      <c r="T52" s="141"/>
      <c r="U52" s="134"/>
      <c r="V52" s="134"/>
    </row>
    <row r="53" spans="3:11" ht="13.5">
      <c r="C53" s="113" t="s">
        <v>863</v>
      </c>
      <c r="D53" s="113"/>
      <c r="E53" s="113"/>
      <c r="F53" s="113"/>
      <c r="G53" s="113"/>
      <c r="H53" s="113"/>
      <c r="I53" s="131"/>
      <c r="J53" s="113"/>
      <c r="K53" s="113"/>
    </row>
    <row r="54" spans="3:21" ht="13.5">
      <c r="C54" s="319" t="s">
        <v>874</v>
      </c>
      <c r="D54" s="319"/>
      <c r="E54" s="319"/>
      <c r="F54" s="319"/>
      <c r="G54" s="319"/>
      <c r="H54" s="319"/>
      <c r="I54" s="319"/>
      <c r="J54" s="319"/>
      <c r="K54" s="319"/>
      <c r="L54" s="319"/>
      <c r="M54" s="91"/>
      <c r="N54" s="90" t="s">
        <v>878</v>
      </c>
      <c r="P54" s="2" t="s">
        <v>875</v>
      </c>
      <c r="Q54" s="2"/>
      <c r="R54" s="2"/>
      <c r="S54" s="143" t="s">
        <v>876</v>
      </c>
      <c r="T54" s="142" t="s">
        <v>877</v>
      </c>
      <c r="U54" s="2"/>
    </row>
    <row r="55" spans="3:21" ht="13.5"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N55" s="57" t="s">
        <v>879</v>
      </c>
      <c r="P55" s="2" t="s">
        <v>880</v>
      </c>
      <c r="Q55" s="2"/>
      <c r="R55" s="2"/>
      <c r="S55" s="143" t="s">
        <v>876</v>
      </c>
      <c r="T55" s="142" t="s">
        <v>881</v>
      </c>
      <c r="U55" s="2"/>
    </row>
    <row r="56" spans="3:22" ht="13.5">
      <c r="C56" s="32" t="s">
        <v>125</v>
      </c>
      <c r="D56" s="90" t="s">
        <v>125</v>
      </c>
      <c r="E56" s="112"/>
      <c r="F56" s="112"/>
      <c r="G56" s="112"/>
      <c r="H56" s="112"/>
      <c r="I56" s="131"/>
      <c r="J56" s="112"/>
      <c r="K56" s="112"/>
      <c r="P56" s="2" t="s">
        <v>125</v>
      </c>
      <c r="Q56" s="2" t="s">
        <v>125</v>
      </c>
      <c r="R56" s="2" t="s">
        <v>125</v>
      </c>
      <c r="S56" s="2" t="s">
        <v>125</v>
      </c>
      <c r="T56" s="93" t="s">
        <v>125</v>
      </c>
      <c r="U56" s="2"/>
      <c r="V56" s="2"/>
    </row>
    <row r="57" spans="3:17" ht="12.75">
      <c r="C57" s="123" t="s">
        <v>853</v>
      </c>
      <c r="D57"/>
      <c r="J57" s="45" t="s">
        <v>125</v>
      </c>
      <c r="Q57" t="s">
        <v>854</v>
      </c>
    </row>
    <row r="58" spans="3:20" s="57" customFormat="1" ht="13.5">
      <c r="C58" s="154" t="s">
        <v>855</v>
      </c>
      <c r="D58" s="154"/>
      <c r="E58" s="84" t="s">
        <v>125</v>
      </c>
      <c r="F58" s="155" t="s">
        <v>858</v>
      </c>
      <c r="G58" s="155"/>
      <c r="H58" s="57" t="s">
        <v>859</v>
      </c>
      <c r="I58" s="124"/>
      <c r="J58" s="117"/>
      <c r="K58" s="118"/>
      <c r="L58" s="118"/>
      <c r="M58" s="119"/>
      <c r="O58" s="95"/>
      <c r="T58" s="124"/>
    </row>
    <row r="59" spans="3:20" s="57" customFormat="1" ht="13.5">
      <c r="C59" s="154" t="s">
        <v>856</v>
      </c>
      <c r="D59" s="154"/>
      <c r="E59" s="84" t="s">
        <v>125</v>
      </c>
      <c r="F59" s="155" t="s">
        <v>858</v>
      </c>
      <c r="G59" s="155"/>
      <c r="H59" s="57" t="s">
        <v>859</v>
      </c>
      <c r="I59" s="124"/>
      <c r="J59" s="117"/>
      <c r="K59" s="118"/>
      <c r="L59" s="118"/>
      <c r="M59" s="119"/>
      <c r="O59" s="95"/>
      <c r="T59" s="124"/>
    </row>
    <row r="60" spans="3:20" s="57" customFormat="1" ht="13.5">
      <c r="C60" s="154" t="s">
        <v>868</v>
      </c>
      <c r="D60" s="154"/>
      <c r="E60" s="84" t="s">
        <v>125</v>
      </c>
      <c r="F60" s="155" t="s">
        <v>858</v>
      </c>
      <c r="G60" s="155"/>
      <c r="H60" s="57" t="s">
        <v>859</v>
      </c>
      <c r="I60" s="124"/>
      <c r="J60" s="117"/>
      <c r="K60" s="118"/>
      <c r="L60" s="118"/>
      <c r="M60" s="119"/>
      <c r="O60" s="95"/>
      <c r="T60" s="124"/>
    </row>
    <row r="61" spans="3:20" s="57" customFormat="1" ht="13.5">
      <c r="C61" s="154" t="s">
        <v>857</v>
      </c>
      <c r="D61" s="154"/>
      <c r="E61" s="84" t="s">
        <v>125</v>
      </c>
      <c r="F61" s="155" t="s">
        <v>858</v>
      </c>
      <c r="G61" s="155"/>
      <c r="H61" s="57" t="s">
        <v>859</v>
      </c>
      <c r="I61" s="124"/>
      <c r="J61" s="117"/>
      <c r="K61" s="118"/>
      <c r="L61" s="118"/>
      <c r="M61" s="119"/>
      <c r="O61" s="95"/>
      <c r="T61" s="124"/>
    </row>
    <row r="62" spans="3:14" ht="12.75">
      <c r="C62" s="154" t="s">
        <v>882</v>
      </c>
      <c r="D62" s="154"/>
      <c r="E62" s="84" t="s">
        <v>125</v>
      </c>
      <c r="F62" s="155" t="s">
        <v>858</v>
      </c>
      <c r="G62" s="155"/>
      <c r="H62" s="57" t="s">
        <v>859</v>
      </c>
      <c r="I62" s="124"/>
      <c r="J62" s="117"/>
      <c r="K62" s="118"/>
      <c r="L62" s="118"/>
      <c r="M62" s="119"/>
      <c r="N62" s="57"/>
    </row>
    <row r="63" spans="3:10" ht="4.5" customHeight="1">
      <c r="C63" s="69"/>
      <c r="D63" s="87"/>
      <c r="E63" s="57"/>
      <c r="F63" s="86"/>
      <c r="G63" s="57"/>
      <c r="H63" s="57"/>
      <c r="I63" s="124"/>
      <c r="J63" s="57"/>
    </row>
    <row r="64" spans="3:13" ht="12.75">
      <c r="C64" s="69"/>
      <c r="D64" s="87"/>
      <c r="E64" s="57"/>
      <c r="F64" s="86" t="s">
        <v>125</v>
      </c>
      <c r="G64" s="57"/>
      <c r="H64" s="57" t="s">
        <v>860</v>
      </c>
      <c r="I64" s="124"/>
      <c r="J64" s="117"/>
      <c r="K64" s="118"/>
      <c r="L64" s="118"/>
      <c r="M64" s="119"/>
    </row>
    <row r="65" spans="3:10" ht="12.75">
      <c r="C65" s="69"/>
      <c r="D65" s="87"/>
      <c r="E65" s="57"/>
      <c r="F65" s="86" t="s">
        <v>125</v>
      </c>
      <c r="G65" s="57"/>
      <c r="H65" s="57"/>
      <c r="I65" s="124"/>
      <c r="J65" s="57"/>
    </row>
    <row r="66" spans="3:10" ht="12.75">
      <c r="C66" s="69"/>
      <c r="D66" s="87"/>
      <c r="E66" s="57"/>
      <c r="F66" s="86" t="s">
        <v>125</v>
      </c>
      <c r="G66" s="57"/>
      <c r="H66" s="57"/>
      <c r="I66" s="124"/>
      <c r="J66" s="57"/>
    </row>
    <row r="67" spans="3:10" ht="12.75">
      <c r="C67" s="69"/>
      <c r="D67" s="87"/>
      <c r="E67" s="57"/>
      <c r="F67" s="86" t="s">
        <v>125</v>
      </c>
      <c r="G67" s="57"/>
      <c r="H67" s="57"/>
      <c r="I67" s="124"/>
      <c r="J67" s="57"/>
    </row>
    <row r="68" spans="3:10" ht="12.75">
      <c r="C68" s="69"/>
      <c r="D68" s="87"/>
      <c r="E68" s="57"/>
      <c r="F68" s="86" t="s">
        <v>125</v>
      </c>
      <c r="G68" s="57"/>
      <c r="H68" s="57"/>
      <c r="I68" s="124"/>
      <c r="J68" s="57"/>
    </row>
    <row r="69" spans="3:10" ht="12.75">
      <c r="C69" s="69"/>
      <c r="D69" s="87"/>
      <c r="E69" s="57"/>
      <c r="F69" s="86" t="s">
        <v>125</v>
      </c>
      <c r="G69" s="57"/>
      <c r="H69" s="57"/>
      <c r="I69" s="124"/>
      <c r="J69" s="57"/>
    </row>
    <row r="70" spans="3:10" ht="12.75">
      <c r="C70" s="69"/>
      <c r="D70" s="87"/>
      <c r="E70" s="57"/>
      <c r="F70" s="86" t="s">
        <v>125</v>
      </c>
      <c r="G70" s="57"/>
      <c r="H70" s="57"/>
      <c r="I70" s="124"/>
      <c r="J70" s="57"/>
    </row>
    <row r="71" spans="3:10" ht="12.75">
      <c r="C71" s="69"/>
      <c r="D71" s="87"/>
      <c r="E71" s="57"/>
      <c r="F71" s="86" t="s">
        <v>125</v>
      </c>
      <c r="G71" s="57"/>
      <c r="H71" s="57"/>
      <c r="I71" s="124"/>
      <c r="J71" s="57"/>
    </row>
    <row r="72" spans="3:10" ht="12.75">
      <c r="C72" s="69"/>
      <c r="D72" s="87"/>
      <c r="E72" s="57"/>
      <c r="F72" s="86" t="s">
        <v>125</v>
      </c>
      <c r="G72" s="57"/>
      <c r="H72" s="57"/>
      <c r="I72" s="124"/>
      <c r="J72" s="57"/>
    </row>
  </sheetData>
  <mergeCells count="13">
    <mergeCell ref="C61:D61"/>
    <mergeCell ref="F61:G61"/>
    <mergeCell ref="C62:D62"/>
    <mergeCell ref="F62:G62"/>
    <mergeCell ref="C59:D59"/>
    <mergeCell ref="F59:G59"/>
    <mergeCell ref="C60:D60"/>
    <mergeCell ref="F60:G60"/>
    <mergeCell ref="N2:U3"/>
    <mergeCell ref="C51:K51"/>
    <mergeCell ref="C54:L55"/>
    <mergeCell ref="C58:D58"/>
    <mergeCell ref="F58:G5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72"/>
  <sheetViews>
    <sheetView workbookViewId="0" topLeftCell="A1">
      <selection activeCell="A6" sqref="A6:IV66"/>
    </sheetView>
  </sheetViews>
  <sheetFormatPr defaultColWidth="9.33203125" defaultRowHeight="12.75"/>
  <cols>
    <col min="1" max="1" width="2.83203125" style="0" customWidth="1"/>
    <col min="2" max="2" width="1.0078125" style="0" customWidth="1"/>
    <col min="3" max="3" width="6.16015625" style="0" customWidth="1"/>
    <col min="4" max="4" width="11.66015625" style="91" customWidth="1"/>
    <col min="5" max="5" width="4" style="0" customWidth="1"/>
    <col min="6" max="6" width="6" style="0" customWidth="1"/>
    <col min="7" max="7" width="2.16015625" style="0" customWidth="1"/>
    <col min="8" max="8" width="3.83203125" style="0" customWidth="1"/>
    <col min="9" max="9" width="7.33203125" style="1" customWidth="1"/>
    <col min="10" max="10" width="9.83203125" style="0" customWidth="1"/>
    <col min="11" max="13" width="1.0078125" style="0" customWidth="1"/>
    <col min="14" max="14" width="6.16015625" style="144" customWidth="1"/>
    <col min="15" max="15" width="12.83203125" style="94" customWidth="1"/>
    <col min="16" max="16" width="3.83203125" style="0" customWidth="1"/>
    <col min="17" max="17" width="6" style="0" customWidth="1"/>
    <col min="18" max="18" width="2.16015625" style="0" customWidth="1"/>
    <col min="19" max="19" width="3.83203125" style="0" customWidth="1"/>
    <col min="20" max="20" width="7.33203125" style="1" customWidth="1"/>
    <col min="21" max="21" width="9.83203125" style="0" customWidth="1"/>
    <col min="22" max="22" width="1.0078125" style="0" customWidth="1"/>
  </cols>
  <sheetData>
    <row r="1" ht="12.75"/>
    <row r="2" spans="4:21" ht="14.25">
      <c r="D2" s="115" t="s">
        <v>838</v>
      </c>
      <c r="N2" s="184" t="s">
        <v>851</v>
      </c>
      <c r="O2" s="184"/>
      <c r="P2" s="184"/>
      <c r="Q2" s="184"/>
      <c r="R2" s="184"/>
      <c r="S2" s="184"/>
      <c r="T2" s="184"/>
      <c r="U2" s="184"/>
    </row>
    <row r="3" spans="4:21" ht="12.75">
      <c r="D3" s="6" t="s">
        <v>839</v>
      </c>
      <c r="N3" s="184"/>
      <c r="O3" s="184"/>
      <c r="P3" s="184"/>
      <c r="Q3" s="184"/>
      <c r="R3" s="184"/>
      <c r="S3" s="184"/>
      <c r="T3" s="184"/>
      <c r="U3" s="184"/>
    </row>
    <row r="4" ht="12.75"/>
    <row r="5" spans="3:21" ht="3" customHeight="1">
      <c r="C5" s="57"/>
      <c r="D5" s="92"/>
      <c r="E5" s="57"/>
      <c r="F5" s="57"/>
      <c r="G5" s="57"/>
      <c r="H5" s="57"/>
      <c r="I5" s="124"/>
      <c r="J5" s="57"/>
      <c r="N5" s="57"/>
      <c r="O5" s="95"/>
      <c r="P5" s="57"/>
      <c r="Q5" s="57"/>
      <c r="R5" s="57"/>
      <c r="S5" s="57"/>
      <c r="T5" s="124"/>
      <c r="U5" s="57"/>
    </row>
    <row r="6" spans="3:21" ht="16.5">
      <c r="C6" s="116" t="s">
        <v>840</v>
      </c>
      <c r="D6" s="92"/>
      <c r="E6" s="57"/>
      <c r="F6" s="117"/>
      <c r="G6" s="118"/>
      <c r="H6" s="118"/>
      <c r="I6" s="125"/>
      <c r="J6" s="118"/>
      <c r="K6" s="120"/>
      <c r="L6" s="120"/>
      <c r="M6" s="120"/>
      <c r="N6" s="118"/>
      <c r="O6" s="121"/>
      <c r="P6" s="118"/>
      <c r="Q6" s="118"/>
      <c r="R6" s="118"/>
      <c r="S6" s="118"/>
      <c r="T6" s="125"/>
      <c r="U6" s="119"/>
    </row>
    <row r="7" spans="3:21" ht="3" customHeight="1">
      <c r="C7" s="57"/>
      <c r="D7" s="92"/>
      <c r="E7" s="57"/>
      <c r="F7" s="57"/>
      <c r="G7" s="57"/>
      <c r="H7" s="57"/>
      <c r="I7" s="124"/>
      <c r="J7" s="57"/>
      <c r="N7" s="57"/>
      <c r="O7" s="95"/>
      <c r="P7" s="57"/>
      <c r="Q7" s="57"/>
      <c r="R7" s="57"/>
      <c r="S7" s="57"/>
      <c r="T7" s="124"/>
      <c r="U7" s="57"/>
    </row>
    <row r="8" spans="3:21" ht="16.5">
      <c r="C8" s="116" t="s">
        <v>841</v>
      </c>
      <c r="D8" s="92"/>
      <c r="E8" s="57"/>
      <c r="F8" s="117"/>
      <c r="G8" s="118"/>
      <c r="H8" s="118"/>
      <c r="I8" s="125"/>
      <c r="J8" s="118"/>
      <c r="K8" s="120"/>
      <c r="L8" s="120"/>
      <c r="M8" s="120"/>
      <c r="N8" s="118"/>
      <c r="O8" s="121"/>
      <c r="P8" s="118"/>
      <c r="Q8" s="118"/>
      <c r="R8" s="118"/>
      <c r="S8" s="118"/>
      <c r="T8" s="125"/>
      <c r="U8" s="119"/>
    </row>
    <row r="9" spans="3:21" ht="3" customHeight="1">
      <c r="C9" s="116"/>
      <c r="D9" s="92"/>
      <c r="E9" s="57"/>
      <c r="F9" s="57"/>
      <c r="G9" s="57"/>
      <c r="H9" s="57"/>
      <c r="I9" s="124"/>
      <c r="J9" s="57"/>
      <c r="N9" s="57"/>
      <c r="O9" s="95"/>
      <c r="P9" s="57"/>
      <c r="Q9" s="57"/>
      <c r="R9" s="57"/>
      <c r="S9" s="57"/>
      <c r="T9" s="124"/>
      <c r="U9" s="57"/>
    </row>
    <row r="10" spans="3:21" ht="16.5">
      <c r="C10" s="116" t="s">
        <v>842</v>
      </c>
      <c r="D10" s="92"/>
      <c r="E10" s="57" t="s">
        <v>843</v>
      </c>
      <c r="F10" s="117"/>
      <c r="G10" s="118"/>
      <c r="H10" s="118"/>
      <c r="I10" s="128"/>
      <c r="J10" s="117"/>
      <c r="K10" s="120"/>
      <c r="L10" s="120"/>
      <c r="M10" s="120"/>
      <c r="N10" s="118"/>
      <c r="O10" s="121"/>
      <c r="P10" s="118"/>
      <c r="Q10" s="118"/>
      <c r="R10" s="118"/>
      <c r="S10" s="118"/>
      <c r="T10" s="125"/>
      <c r="U10" s="119"/>
    </row>
    <row r="11" spans="3:21" ht="3" customHeight="1">
      <c r="C11" s="57"/>
      <c r="D11" s="92"/>
      <c r="E11" s="57"/>
      <c r="F11" s="57"/>
      <c r="G11" s="57"/>
      <c r="H11" s="57"/>
      <c r="I11" s="124"/>
      <c r="J11" s="57"/>
      <c r="N11" s="57"/>
      <c r="O11" s="95"/>
      <c r="P11" s="57"/>
      <c r="Q11" s="57"/>
      <c r="R11" s="57"/>
      <c r="S11" s="57"/>
      <c r="T11" s="124"/>
      <c r="U11" s="57"/>
    </row>
    <row r="12" spans="3:21" ht="16.5">
      <c r="C12" s="116" t="s">
        <v>852</v>
      </c>
      <c r="D12" s="122"/>
      <c r="E12" s="116" t="s">
        <v>844</v>
      </c>
      <c r="F12" s="57"/>
      <c r="G12" s="57"/>
      <c r="H12" s="57"/>
      <c r="I12" s="124"/>
      <c r="J12" s="57"/>
      <c r="N12" s="57"/>
      <c r="O12" s="95"/>
      <c r="P12" s="57"/>
      <c r="Q12" s="57"/>
      <c r="R12" s="57"/>
      <c r="S12" s="57"/>
      <c r="T12" s="124"/>
      <c r="U12" s="57"/>
    </row>
    <row r="13" spans="3:21" ht="3" customHeight="1">
      <c r="C13" s="57"/>
      <c r="D13" s="92"/>
      <c r="E13" s="57"/>
      <c r="F13" s="57"/>
      <c r="G13" s="57"/>
      <c r="H13" s="57"/>
      <c r="I13" s="124"/>
      <c r="J13" s="57"/>
      <c r="N13" s="57"/>
      <c r="O13" s="95"/>
      <c r="P13" s="57"/>
      <c r="Q13" s="57"/>
      <c r="R13" s="57"/>
      <c r="S13" s="57"/>
      <c r="T13" s="124"/>
      <c r="U13" s="57"/>
    </row>
    <row r="14" spans="2:22" s="88" customFormat="1" ht="13.5">
      <c r="B14" s="96"/>
      <c r="C14" s="136" t="s">
        <v>850</v>
      </c>
      <c r="D14" s="108"/>
      <c r="E14" s="107"/>
      <c r="F14" s="107"/>
      <c r="G14" s="107"/>
      <c r="H14" s="107"/>
      <c r="I14" s="129"/>
      <c r="J14" s="107"/>
      <c r="K14" s="104"/>
      <c r="M14" s="96"/>
      <c r="N14" s="137" t="s">
        <v>869</v>
      </c>
      <c r="O14" s="98"/>
      <c r="P14" s="97"/>
      <c r="Q14" s="97"/>
      <c r="R14" s="97"/>
      <c r="S14" s="97"/>
      <c r="T14" s="126"/>
      <c r="U14" s="97"/>
      <c r="V14" s="104"/>
    </row>
    <row r="15" spans="2:22" s="88" customFormat="1" ht="3" customHeight="1">
      <c r="B15" s="99"/>
      <c r="C15" s="69" t="s">
        <v>125</v>
      </c>
      <c r="D15" s="87"/>
      <c r="E15" s="69"/>
      <c r="F15" s="69"/>
      <c r="G15" s="69"/>
      <c r="H15" s="69"/>
      <c r="I15" s="68"/>
      <c r="J15" s="69"/>
      <c r="K15" s="105"/>
      <c r="M15" s="99"/>
      <c r="N15" s="32"/>
      <c r="O15" s="90"/>
      <c r="P15" s="32"/>
      <c r="Q15" s="32"/>
      <c r="R15" s="32"/>
      <c r="S15" s="32"/>
      <c r="T15" s="14"/>
      <c r="U15" s="32"/>
      <c r="V15" s="109"/>
    </row>
    <row r="16" spans="2:22" s="88" customFormat="1" ht="13.5">
      <c r="B16" s="99"/>
      <c r="C16" s="32" t="s">
        <v>849</v>
      </c>
      <c r="D16" s="90" t="s">
        <v>62</v>
      </c>
      <c r="E16" s="32" t="s">
        <v>843</v>
      </c>
      <c r="F16" s="33">
        <v>150</v>
      </c>
      <c r="G16" s="32" t="s">
        <v>845</v>
      </c>
      <c r="H16" s="89"/>
      <c r="I16" s="14" t="s">
        <v>846</v>
      </c>
      <c r="J16" s="89"/>
      <c r="K16" s="105"/>
      <c r="M16" s="99"/>
      <c r="N16" s="90" t="s">
        <v>84</v>
      </c>
      <c r="O16" s="90" t="s">
        <v>19</v>
      </c>
      <c r="P16" s="32" t="s">
        <v>843</v>
      </c>
      <c r="Q16" s="33">
        <v>1000</v>
      </c>
      <c r="R16" s="32" t="s">
        <v>845</v>
      </c>
      <c r="S16" s="89"/>
      <c r="T16" s="14" t="s">
        <v>846</v>
      </c>
      <c r="U16" s="89"/>
      <c r="V16" s="105"/>
    </row>
    <row r="17" spans="2:22" s="88" customFormat="1" ht="13.5">
      <c r="B17" s="100"/>
      <c r="C17" s="101"/>
      <c r="D17" s="102"/>
      <c r="E17" s="101"/>
      <c r="F17" s="101"/>
      <c r="G17" s="101"/>
      <c r="H17" s="101"/>
      <c r="I17" s="130"/>
      <c r="J17" s="101"/>
      <c r="K17" s="106"/>
      <c r="M17" s="99"/>
      <c r="N17" s="90" t="s">
        <v>92</v>
      </c>
      <c r="O17" s="90" t="s">
        <v>29</v>
      </c>
      <c r="P17" s="32" t="s">
        <v>843</v>
      </c>
      <c r="Q17" s="33">
        <v>1000</v>
      </c>
      <c r="R17" s="32" t="s">
        <v>845</v>
      </c>
      <c r="S17" s="89"/>
      <c r="T17" s="14" t="s">
        <v>846</v>
      </c>
      <c r="U17" s="89"/>
      <c r="V17" s="105"/>
    </row>
    <row r="18" spans="2:22" s="88" customFormat="1" ht="13.5">
      <c r="B18" s="99"/>
      <c r="C18" s="137" t="s">
        <v>847</v>
      </c>
      <c r="D18" s="98"/>
      <c r="E18" s="97"/>
      <c r="F18" s="97"/>
      <c r="G18" s="97"/>
      <c r="H18" s="97"/>
      <c r="I18" s="126"/>
      <c r="J18" s="97"/>
      <c r="K18" s="104"/>
      <c r="M18" s="99"/>
      <c r="N18" s="90" t="s">
        <v>96</v>
      </c>
      <c r="O18" s="90" t="s">
        <v>36</v>
      </c>
      <c r="P18" s="32" t="s">
        <v>843</v>
      </c>
      <c r="Q18" s="33">
        <v>1000</v>
      </c>
      <c r="R18" s="32" t="s">
        <v>845</v>
      </c>
      <c r="S18" s="89"/>
      <c r="T18" s="14" t="s">
        <v>846</v>
      </c>
      <c r="U18" s="89"/>
      <c r="V18" s="105"/>
    </row>
    <row r="19" spans="2:22" s="88" customFormat="1" ht="13.5">
      <c r="B19" s="99"/>
      <c r="C19" s="90" t="s">
        <v>70</v>
      </c>
      <c r="D19" s="90" t="s">
        <v>12</v>
      </c>
      <c r="E19" s="32" t="s">
        <v>843</v>
      </c>
      <c r="F19" s="33">
        <f>PRHITUNGAN!H7</f>
        <v>700</v>
      </c>
      <c r="G19" s="32" t="s">
        <v>845</v>
      </c>
      <c r="H19" s="89"/>
      <c r="I19" s="14" t="s">
        <v>846</v>
      </c>
      <c r="J19" s="89"/>
      <c r="K19" s="105"/>
      <c r="M19" s="99"/>
      <c r="N19" s="90" t="s">
        <v>85</v>
      </c>
      <c r="O19" s="90" t="s">
        <v>21</v>
      </c>
      <c r="P19" s="32" t="s">
        <v>843</v>
      </c>
      <c r="Q19" s="33">
        <v>1000</v>
      </c>
      <c r="R19" s="32" t="s">
        <v>845</v>
      </c>
      <c r="S19" s="89"/>
      <c r="T19" s="14" t="s">
        <v>846</v>
      </c>
      <c r="U19" s="89"/>
      <c r="V19" s="105"/>
    </row>
    <row r="20" spans="2:22" s="88" customFormat="1" ht="13.5">
      <c r="B20" s="99"/>
      <c r="C20" s="90" t="s">
        <v>72</v>
      </c>
      <c r="D20" s="90" t="s">
        <v>17</v>
      </c>
      <c r="E20" s="32" t="s">
        <v>843</v>
      </c>
      <c r="F20" s="33">
        <f>PRHITUNGAN!H8</f>
        <v>700</v>
      </c>
      <c r="G20" s="32" t="s">
        <v>845</v>
      </c>
      <c r="H20" s="89"/>
      <c r="I20" s="14" t="s">
        <v>846</v>
      </c>
      <c r="J20" s="89"/>
      <c r="K20" s="105"/>
      <c r="M20" s="99"/>
      <c r="N20" s="90" t="s">
        <v>89</v>
      </c>
      <c r="O20" s="90" t="s">
        <v>26</v>
      </c>
      <c r="P20" s="32" t="s">
        <v>843</v>
      </c>
      <c r="Q20" s="33">
        <v>1000</v>
      </c>
      <c r="R20" s="32" t="s">
        <v>845</v>
      </c>
      <c r="S20" s="89"/>
      <c r="T20" s="14" t="s">
        <v>846</v>
      </c>
      <c r="U20" s="89"/>
      <c r="V20" s="105"/>
    </row>
    <row r="21" spans="2:22" s="88" customFormat="1" ht="13.5">
      <c r="B21" s="99"/>
      <c r="C21" s="90" t="s">
        <v>75</v>
      </c>
      <c r="D21" s="90" t="s">
        <v>37</v>
      </c>
      <c r="E21" s="32" t="s">
        <v>843</v>
      </c>
      <c r="F21" s="33">
        <v>700</v>
      </c>
      <c r="G21" s="32" t="s">
        <v>845</v>
      </c>
      <c r="H21" s="89"/>
      <c r="I21" s="14" t="s">
        <v>846</v>
      </c>
      <c r="J21" s="89"/>
      <c r="K21" s="105"/>
      <c r="M21" s="99"/>
      <c r="N21" s="90" t="s">
        <v>103</v>
      </c>
      <c r="O21" s="90" t="s">
        <v>44</v>
      </c>
      <c r="P21" s="32" t="s">
        <v>843</v>
      </c>
      <c r="Q21" s="33">
        <v>1000</v>
      </c>
      <c r="R21" s="32" t="s">
        <v>845</v>
      </c>
      <c r="S21" s="89"/>
      <c r="T21" s="14" t="s">
        <v>846</v>
      </c>
      <c r="U21" s="89"/>
      <c r="V21" s="105"/>
    </row>
    <row r="22" spans="2:22" s="88" customFormat="1" ht="13.5">
      <c r="B22" s="99"/>
      <c r="C22" s="90" t="s">
        <v>74</v>
      </c>
      <c r="D22" s="90" t="s">
        <v>35</v>
      </c>
      <c r="E22" s="32" t="s">
        <v>843</v>
      </c>
      <c r="F22" s="33">
        <f>PRHITUNGAN!H10</f>
        <v>800</v>
      </c>
      <c r="G22" s="32" t="s">
        <v>845</v>
      </c>
      <c r="H22" s="89"/>
      <c r="I22" s="14" t="s">
        <v>846</v>
      </c>
      <c r="J22" s="89"/>
      <c r="K22" s="105"/>
      <c r="M22" s="99"/>
      <c r="N22" s="90" t="s">
        <v>85</v>
      </c>
      <c r="O22" s="90" t="s">
        <v>21</v>
      </c>
      <c r="P22" s="32" t="s">
        <v>843</v>
      </c>
      <c r="Q22" s="33">
        <v>1000</v>
      </c>
      <c r="R22" s="32" t="s">
        <v>845</v>
      </c>
      <c r="S22" s="89"/>
      <c r="T22" s="14" t="s">
        <v>846</v>
      </c>
      <c r="U22" s="89"/>
      <c r="V22" s="105"/>
    </row>
    <row r="23" spans="2:22" s="88" customFormat="1" ht="13.5">
      <c r="B23" s="99"/>
      <c r="C23" s="90" t="s">
        <v>78</v>
      </c>
      <c r="D23" s="90" t="s">
        <v>59</v>
      </c>
      <c r="E23" s="32" t="s">
        <v>843</v>
      </c>
      <c r="F23" s="33">
        <f>PRHITUNGAN!H11</f>
        <v>800</v>
      </c>
      <c r="G23" s="32" t="s">
        <v>845</v>
      </c>
      <c r="H23" s="89"/>
      <c r="I23" s="14" t="s">
        <v>846</v>
      </c>
      <c r="J23" s="89"/>
      <c r="K23" s="105"/>
      <c r="M23" s="99"/>
      <c r="N23" s="90" t="s">
        <v>76</v>
      </c>
      <c r="O23" s="90" t="s">
        <v>50</v>
      </c>
      <c r="P23" s="32" t="s">
        <v>843</v>
      </c>
      <c r="Q23" s="33">
        <v>1000</v>
      </c>
      <c r="R23" s="32" t="s">
        <v>845</v>
      </c>
      <c r="S23" s="89"/>
      <c r="T23" s="14" t="s">
        <v>846</v>
      </c>
      <c r="U23" s="89"/>
      <c r="V23" s="105"/>
    </row>
    <row r="24" spans="2:22" s="88" customFormat="1" ht="13.5">
      <c r="B24" s="99"/>
      <c r="C24" s="90" t="s">
        <v>69</v>
      </c>
      <c r="D24" s="90" t="s">
        <v>11</v>
      </c>
      <c r="E24" s="32" t="s">
        <v>843</v>
      </c>
      <c r="F24" s="33">
        <f>PRHITUNGAN!H12</f>
        <v>800</v>
      </c>
      <c r="G24" s="32" t="s">
        <v>845</v>
      </c>
      <c r="H24" s="89"/>
      <c r="I24" s="14" t="s">
        <v>846</v>
      </c>
      <c r="J24" s="89"/>
      <c r="K24" s="105"/>
      <c r="M24" s="99"/>
      <c r="N24" s="90" t="s">
        <v>109</v>
      </c>
      <c r="O24" s="90" t="s">
        <v>53</v>
      </c>
      <c r="P24" s="32" t="s">
        <v>843</v>
      </c>
      <c r="Q24" s="33">
        <v>1000</v>
      </c>
      <c r="R24" s="32" t="s">
        <v>845</v>
      </c>
      <c r="S24" s="89"/>
      <c r="T24" s="14" t="s">
        <v>846</v>
      </c>
      <c r="U24" s="89"/>
      <c r="V24" s="105"/>
    </row>
    <row r="25" spans="2:22" s="88" customFormat="1" ht="13.5">
      <c r="B25" s="99"/>
      <c r="C25" s="90" t="s">
        <v>73</v>
      </c>
      <c r="D25" s="90" t="s">
        <v>34</v>
      </c>
      <c r="E25" s="32" t="s">
        <v>843</v>
      </c>
      <c r="F25" s="33">
        <f>PRHITUNGAN!H13</f>
        <v>800</v>
      </c>
      <c r="G25" s="32" t="s">
        <v>845</v>
      </c>
      <c r="H25" s="89"/>
      <c r="I25" s="14" t="s">
        <v>846</v>
      </c>
      <c r="J25" s="89"/>
      <c r="K25" s="105"/>
      <c r="M25" s="99"/>
      <c r="N25" s="90" t="s">
        <v>861</v>
      </c>
      <c r="O25" s="90" t="s">
        <v>862</v>
      </c>
      <c r="P25" s="32" t="s">
        <v>843</v>
      </c>
      <c r="Q25" s="33">
        <v>1100</v>
      </c>
      <c r="R25" s="32" t="s">
        <v>845</v>
      </c>
      <c r="S25" s="89"/>
      <c r="T25" s="14" t="s">
        <v>846</v>
      </c>
      <c r="U25" s="89"/>
      <c r="V25" s="105"/>
    </row>
    <row r="26" spans="2:22" s="88" customFormat="1" ht="13.5">
      <c r="B26" s="99"/>
      <c r="C26" s="90" t="s">
        <v>79</v>
      </c>
      <c r="D26" s="90" t="s">
        <v>60</v>
      </c>
      <c r="E26" s="32" t="s">
        <v>843</v>
      </c>
      <c r="F26" s="33">
        <f>PRHITUNGAN!H14</f>
        <v>800</v>
      </c>
      <c r="G26" s="32" t="s">
        <v>845</v>
      </c>
      <c r="H26" s="89"/>
      <c r="I26" s="14" t="s">
        <v>846</v>
      </c>
      <c r="J26" s="89"/>
      <c r="K26" s="105"/>
      <c r="M26" s="99"/>
      <c r="N26" s="90" t="s">
        <v>81</v>
      </c>
      <c r="O26" s="90" t="s">
        <v>9</v>
      </c>
      <c r="P26" s="32" t="s">
        <v>843</v>
      </c>
      <c r="Q26" s="33">
        <v>1100</v>
      </c>
      <c r="R26" s="32" t="s">
        <v>845</v>
      </c>
      <c r="S26" s="89"/>
      <c r="T26" s="14" t="s">
        <v>846</v>
      </c>
      <c r="U26" s="89"/>
      <c r="V26" s="105"/>
    </row>
    <row r="27" spans="2:22" s="88" customFormat="1" ht="13.5">
      <c r="B27" s="99"/>
      <c r="C27" s="90" t="s">
        <v>80</v>
      </c>
      <c r="D27" s="90" t="s">
        <v>61</v>
      </c>
      <c r="E27" s="32" t="s">
        <v>843</v>
      </c>
      <c r="F27" s="33">
        <f>PRHITUNGAN!H15</f>
        <v>800</v>
      </c>
      <c r="G27" s="32" t="s">
        <v>845</v>
      </c>
      <c r="H27" s="89"/>
      <c r="I27" s="14" t="s">
        <v>846</v>
      </c>
      <c r="J27" s="89"/>
      <c r="K27" s="105"/>
      <c r="M27" s="99"/>
      <c r="N27" s="90" t="s">
        <v>82</v>
      </c>
      <c r="O27" s="90" t="s">
        <v>10</v>
      </c>
      <c r="P27" s="32" t="s">
        <v>843</v>
      </c>
      <c r="Q27" s="33">
        <v>1100</v>
      </c>
      <c r="R27" s="32" t="s">
        <v>845</v>
      </c>
      <c r="S27" s="89"/>
      <c r="T27" s="14" t="s">
        <v>846</v>
      </c>
      <c r="U27" s="89"/>
      <c r="V27" s="105"/>
    </row>
    <row r="28" spans="2:22" s="88" customFormat="1" ht="13.5">
      <c r="B28" s="99"/>
      <c r="C28" s="90" t="s">
        <v>118</v>
      </c>
      <c r="D28" s="90" t="s">
        <v>20</v>
      </c>
      <c r="E28" s="32" t="s">
        <v>843</v>
      </c>
      <c r="F28" s="33">
        <f>PRHITUNGAN!H16</f>
        <v>900</v>
      </c>
      <c r="G28" s="32" t="s">
        <v>845</v>
      </c>
      <c r="H28" s="89"/>
      <c r="I28" s="14" t="s">
        <v>846</v>
      </c>
      <c r="J28" s="89"/>
      <c r="K28" s="105"/>
      <c r="M28" s="99"/>
      <c r="N28" s="90" t="s">
        <v>83</v>
      </c>
      <c r="O28" s="90" t="s">
        <v>896</v>
      </c>
      <c r="P28" s="32" t="s">
        <v>843</v>
      </c>
      <c r="Q28" s="33">
        <v>1100</v>
      </c>
      <c r="R28" s="32" t="s">
        <v>845</v>
      </c>
      <c r="S28" s="89"/>
      <c r="T28" s="14" t="s">
        <v>846</v>
      </c>
      <c r="U28" s="89"/>
      <c r="V28" s="105"/>
    </row>
    <row r="29" spans="2:22" s="88" customFormat="1" ht="13.5">
      <c r="B29" s="99"/>
      <c r="C29" s="90" t="s">
        <v>119</v>
      </c>
      <c r="D29" s="90" t="s">
        <v>58</v>
      </c>
      <c r="E29" s="32" t="s">
        <v>843</v>
      </c>
      <c r="F29" s="33">
        <f>PRHITUNGAN!H17</f>
        <v>900</v>
      </c>
      <c r="G29" s="32" t="s">
        <v>845</v>
      </c>
      <c r="H29" s="89"/>
      <c r="I29" s="14" t="s">
        <v>846</v>
      </c>
      <c r="J29" s="89"/>
      <c r="K29" s="105"/>
      <c r="M29" s="99"/>
      <c r="N29" s="90" t="s">
        <v>86</v>
      </c>
      <c r="O29" s="90" t="s">
        <v>22</v>
      </c>
      <c r="P29" s="32" t="s">
        <v>843</v>
      </c>
      <c r="Q29" s="33">
        <v>1100</v>
      </c>
      <c r="R29" s="32" t="s">
        <v>845</v>
      </c>
      <c r="S29" s="89"/>
      <c r="T29" s="14" t="s">
        <v>846</v>
      </c>
      <c r="U29" s="89"/>
      <c r="V29" s="105"/>
    </row>
    <row r="30" spans="2:22" s="88" customFormat="1" ht="13.5">
      <c r="B30" s="99"/>
      <c r="C30" s="90" t="s">
        <v>67</v>
      </c>
      <c r="D30" s="90" t="s">
        <v>8</v>
      </c>
      <c r="E30" s="32" t="s">
        <v>843</v>
      </c>
      <c r="F30" s="33">
        <f>PRHITUNGAN!H18</f>
        <v>900</v>
      </c>
      <c r="G30" s="32" t="s">
        <v>845</v>
      </c>
      <c r="H30" s="89"/>
      <c r="I30" s="14" t="s">
        <v>846</v>
      </c>
      <c r="J30" s="89"/>
      <c r="K30" s="105"/>
      <c r="M30" s="99"/>
      <c r="N30" s="90" t="s">
        <v>87</v>
      </c>
      <c r="O30" s="90" t="s">
        <v>23</v>
      </c>
      <c r="P30" s="32" t="s">
        <v>843</v>
      </c>
      <c r="Q30" s="33">
        <v>1100</v>
      </c>
      <c r="R30" s="32" t="s">
        <v>845</v>
      </c>
      <c r="S30" s="89"/>
      <c r="T30" s="14" t="s">
        <v>846</v>
      </c>
      <c r="U30" s="89"/>
      <c r="V30" s="105"/>
    </row>
    <row r="31" spans="2:22" s="88" customFormat="1" ht="13.5">
      <c r="B31" s="99"/>
      <c r="C31" s="90" t="s">
        <v>68</v>
      </c>
      <c r="D31" s="90" t="s">
        <v>14</v>
      </c>
      <c r="E31" s="32" t="s">
        <v>843</v>
      </c>
      <c r="F31" s="33">
        <f>PRHITUNGAN!H19</f>
        <v>900</v>
      </c>
      <c r="G31" s="32" t="s">
        <v>845</v>
      </c>
      <c r="H31" s="89"/>
      <c r="I31" s="14" t="s">
        <v>846</v>
      </c>
      <c r="J31" s="89"/>
      <c r="K31" s="105"/>
      <c r="M31" s="99"/>
      <c r="N31" s="90" t="s">
        <v>88</v>
      </c>
      <c r="O31" s="90" t="s">
        <v>24</v>
      </c>
      <c r="P31" s="32" t="s">
        <v>843</v>
      </c>
      <c r="Q31" s="33">
        <v>1100</v>
      </c>
      <c r="R31" s="32" t="s">
        <v>845</v>
      </c>
      <c r="S31" s="89"/>
      <c r="T31" s="14" t="s">
        <v>846</v>
      </c>
      <c r="U31" s="89"/>
      <c r="V31" s="105"/>
    </row>
    <row r="32" spans="2:22" s="88" customFormat="1" ht="13.5">
      <c r="B32" s="99"/>
      <c r="C32" s="90" t="s">
        <v>71</v>
      </c>
      <c r="D32" s="90" t="s">
        <v>16</v>
      </c>
      <c r="E32" s="32" t="s">
        <v>843</v>
      </c>
      <c r="F32" s="33">
        <f>PRHITUNGAN!O20</f>
        <v>1000</v>
      </c>
      <c r="G32" s="32" t="s">
        <v>845</v>
      </c>
      <c r="H32" s="89"/>
      <c r="I32" s="14" t="s">
        <v>846</v>
      </c>
      <c r="J32" s="89"/>
      <c r="K32" s="105"/>
      <c r="M32" s="99"/>
      <c r="N32" s="90" t="s">
        <v>4</v>
      </c>
      <c r="O32" s="90" t="s">
        <v>25</v>
      </c>
      <c r="P32" s="32" t="s">
        <v>843</v>
      </c>
      <c r="Q32" s="33">
        <v>1100</v>
      </c>
      <c r="R32" s="32" t="s">
        <v>845</v>
      </c>
      <c r="S32" s="89"/>
      <c r="T32" s="14" t="s">
        <v>846</v>
      </c>
      <c r="U32" s="89"/>
      <c r="V32" s="105"/>
    </row>
    <row r="33" spans="2:22" s="88" customFormat="1" ht="13.5">
      <c r="B33" s="99"/>
      <c r="C33" s="90" t="s">
        <v>77</v>
      </c>
      <c r="D33" s="90" t="s">
        <v>55</v>
      </c>
      <c r="E33" s="32" t="s">
        <v>843</v>
      </c>
      <c r="F33" s="33">
        <f>PRHITUNGAN!O21</f>
        <v>1000</v>
      </c>
      <c r="G33" s="32" t="s">
        <v>845</v>
      </c>
      <c r="H33" s="89"/>
      <c r="I33" s="14" t="s">
        <v>846</v>
      </c>
      <c r="J33" s="89"/>
      <c r="K33" s="105"/>
      <c r="M33" s="99"/>
      <c r="N33" s="90" t="s">
        <v>90</v>
      </c>
      <c r="O33" s="90" t="s">
        <v>27</v>
      </c>
      <c r="P33" s="32" t="s">
        <v>843</v>
      </c>
      <c r="Q33" s="33">
        <v>1100</v>
      </c>
      <c r="R33" s="32" t="s">
        <v>845</v>
      </c>
      <c r="S33" s="89"/>
      <c r="T33" s="14" t="s">
        <v>846</v>
      </c>
      <c r="U33" s="89"/>
      <c r="V33" s="105"/>
    </row>
    <row r="34" spans="2:22" s="88" customFormat="1" ht="13.5">
      <c r="B34" s="100"/>
      <c r="C34" s="101"/>
      <c r="D34" s="102"/>
      <c r="E34" s="101"/>
      <c r="F34" s="103" t="s">
        <v>125</v>
      </c>
      <c r="G34" s="101"/>
      <c r="H34" s="101"/>
      <c r="I34" s="130"/>
      <c r="J34" s="101"/>
      <c r="K34" s="106"/>
      <c r="M34" s="99"/>
      <c r="N34" s="90" t="s">
        <v>91</v>
      </c>
      <c r="O34" s="90" t="s">
        <v>28</v>
      </c>
      <c r="P34" s="32" t="s">
        <v>843</v>
      </c>
      <c r="Q34" s="33">
        <v>1100</v>
      </c>
      <c r="R34" s="32" t="s">
        <v>845</v>
      </c>
      <c r="S34" s="89"/>
      <c r="T34" s="14" t="s">
        <v>846</v>
      </c>
      <c r="U34" s="89"/>
      <c r="V34" s="105"/>
    </row>
    <row r="35" spans="2:22" s="88" customFormat="1" ht="13.5">
      <c r="B35" s="96"/>
      <c r="C35" s="137" t="s">
        <v>848</v>
      </c>
      <c r="D35" s="98"/>
      <c r="E35" s="97"/>
      <c r="F35" s="97"/>
      <c r="G35" s="97"/>
      <c r="H35" s="97"/>
      <c r="I35" s="126"/>
      <c r="J35" s="97"/>
      <c r="K35" s="104"/>
      <c r="M35" s="99"/>
      <c r="N35" s="90" t="s">
        <v>93</v>
      </c>
      <c r="O35" s="90" t="s">
        <v>30</v>
      </c>
      <c r="P35" s="32" t="s">
        <v>843</v>
      </c>
      <c r="Q35" s="33">
        <v>1100</v>
      </c>
      <c r="R35" s="32" t="s">
        <v>845</v>
      </c>
      <c r="S35" s="89"/>
      <c r="T35" s="14" t="s">
        <v>846</v>
      </c>
      <c r="U35" s="89"/>
      <c r="V35" s="105"/>
    </row>
    <row r="36" spans="2:22" s="88" customFormat="1" ht="13.5">
      <c r="B36" s="99"/>
      <c r="C36" s="90" t="s">
        <v>114</v>
      </c>
      <c r="D36" s="90" t="s">
        <v>13</v>
      </c>
      <c r="E36" s="32" t="s">
        <v>843</v>
      </c>
      <c r="F36" s="33">
        <f>PRHITUNGAN!O57</f>
        <v>1000</v>
      </c>
      <c r="G36" s="32" t="s">
        <v>845</v>
      </c>
      <c r="H36" s="89"/>
      <c r="I36" s="14" t="s">
        <v>846</v>
      </c>
      <c r="J36" s="89"/>
      <c r="K36" s="105"/>
      <c r="M36" s="99"/>
      <c r="N36" s="90" t="s">
        <v>94</v>
      </c>
      <c r="O36" s="90" t="s">
        <v>31</v>
      </c>
      <c r="P36" s="32" t="s">
        <v>843</v>
      </c>
      <c r="Q36" s="33">
        <v>1100</v>
      </c>
      <c r="R36" s="32" t="s">
        <v>845</v>
      </c>
      <c r="S36" s="89"/>
      <c r="T36" s="14" t="s">
        <v>846</v>
      </c>
      <c r="U36" s="89"/>
      <c r="V36" s="105"/>
    </row>
    <row r="37" spans="2:22" s="88" customFormat="1" ht="13.5">
      <c r="B37" s="99"/>
      <c r="C37" s="90" t="s">
        <v>116</v>
      </c>
      <c r="D37" s="90" t="s">
        <v>56</v>
      </c>
      <c r="E37" s="32" t="s">
        <v>843</v>
      </c>
      <c r="F37" s="33">
        <f>PRHITUNGAN!O58</f>
        <v>1000</v>
      </c>
      <c r="G37" s="32" t="s">
        <v>845</v>
      </c>
      <c r="H37" s="89"/>
      <c r="I37" s="14" t="s">
        <v>846</v>
      </c>
      <c r="J37" s="89"/>
      <c r="K37" s="105"/>
      <c r="M37" s="99"/>
      <c r="N37" s="90" t="s">
        <v>95</v>
      </c>
      <c r="O37" s="90" t="s">
        <v>32</v>
      </c>
      <c r="P37" s="32" t="s">
        <v>843</v>
      </c>
      <c r="Q37" s="33">
        <v>1100</v>
      </c>
      <c r="R37" s="32" t="s">
        <v>845</v>
      </c>
      <c r="S37" s="89"/>
      <c r="T37" s="14" t="s">
        <v>846</v>
      </c>
      <c r="U37" s="89"/>
      <c r="V37" s="105"/>
    </row>
    <row r="38" spans="2:22" s="88" customFormat="1" ht="13.5">
      <c r="B38" s="99"/>
      <c r="C38" s="90" t="s">
        <v>117</v>
      </c>
      <c r="D38" s="90" t="s">
        <v>57</v>
      </c>
      <c r="E38" s="32" t="s">
        <v>843</v>
      </c>
      <c r="F38" s="33">
        <f>PRHITUNGAN!O59</f>
        <v>1100</v>
      </c>
      <c r="G38" s="32" t="s">
        <v>845</v>
      </c>
      <c r="H38" s="89"/>
      <c r="I38" s="14" t="s">
        <v>846</v>
      </c>
      <c r="J38" s="89"/>
      <c r="K38" s="105"/>
      <c r="M38" s="99"/>
      <c r="N38" s="90" t="s">
        <v>97</v>
      </c>
      <c r="O38" s="90" t="s">
        <v>38</v>
      </c>
      <c r="P38" s="32" t="s">
        <v>843</v>
      </c>
      <c r="Q38" s="33">
        <v>1100</v>
      </c>
      <c r="R38" s="32" t="s">
        <v>845</v>
      </c>
      <c r="S38" s="89"/>
      <c r="T38" s="14" t="s">
        <v>846</v>
      </c>
      <c r="U38" s="89"/>
      <c r="V38" s="105"/>
    </row>
    <row r="39" spans="2:22" s="88" customFormat="1" ht="13.5">
      <c r="B39" s="99"/>
      <c r="C39" s="90" t="s">
        <v>121</v>
      </c>
      <c r="D39" s="90" t="s">
        <v>33</v>
      </c>
      <c r="E39" s="32" t="s">
        <v>843</v>
      </c>
      <c r="F39" s="33">
        <f>PRHITUNGAN!O60</f>
        <v>1100</v>
      </c>
      <c r="G39" s="32" t="s">
        <v>845</v>
      </c>
      <c r="H39" s="89"/>
      <c r="I39" s="14" t="s">
        <v>846</v>
      </c>
      <c r="J39" s="89"/>
      <c r="K39" s="105"/>
      <c r="M39" s="99"/>
      <c r="N39" s="90" t="s">
        <v>98</v>
      </c>
      <c r="O39" s="90" t="s">
        <v>40</v>
      </c>
      <c r="P39" s="32" t="s">
        <v>843</v>
      </c>
      <c r="Q39" s="33">
        <v>1100</v>
      </c>
      <c r="R39" s="32" t="s">
        <v>845</v>
      </c>
      <c r="S39" s="89"/>
      <c r="T39" s="14" t="s">
        <v>846</v>
      </c>
      <c r="U39" s="89"/>
      <c r="V39" s="105"/>
    </row>
    <row r="40" spans="2:22" s="88" customFormat="1" ht="13.5">
      <c r="B40" s="99"/>
      <c r="C40" s="90" t="s">
        <v>124</v>
      </c>
      <c r="D40" s="90" t="s">
        <v>66</v>
      </c>
      <c r="E40" s="32" t="s">
        <v>843</v>
      </c>
      <c r="F40" s="33">
        <f>PRHITUNGAN!O61</f>
        <v>1100</v>
      </c>
      <c r="G40" s="32" t="s">
        <v>845</v>
      </c>
      <c r="H40" s="89"/>
      <c r="I40" s="14" t="s">
        <v>846</v>
      </c>
      <c r="J40" s="89"/>
      <c r="K40" s="105"/>
      <c r="M40" s="99"/>
      <c r="N40" s="90" t="s">
        <v>99</v>
      </c>
      <c r="O40" s="90" t="s">
        <v>41</v>
      </c>
      <c r="P40" s="32" t="s">
        <v>843</v>
      </c>
      <c r="Q40" s="33">
        <v>1100</v>
      </c>
      <c r="R40" s="32" t="s">
        <v>845</v>
      </c>
      <c r="S40" s="89"/>
      <c r="T40" s="14" t="s">
        <v>846</v>
      </c>
      <c r="U40" s="89"/>
      <c r="V40" s="105"/>
    </row>
    <row r="41" spans="2:22" s="88" customFormat="1" ht="13.5">
      <c r="B41" s="99"/>
      <c r="C41" s="90" t="s">
        <v>115</v>
      </c>
      <c r="D41" s="90" t="s">
        <v>15</v>
      </c>
      <c r="E41" s="32" t="s">
        <v>843</v>
      </c>
      <c r="F41" s="33">
        <v>1150</v>
      </c>
      <c r="G41" s="32" t="s">
        <v>845</v>
      </c>
      <c r="H41" s="89"/>
      <c r="I41" s="14" t="s">
        <v>846</v>
      </c>
      <c r="J41" s="89"/>
      <c r="K41" s="105"/>
      <c r="M41" s="99"/>
      <c r="N41" s="90" t="s">
        <v>100</v>
      </c>
      <c r="O41" s="90" t="s">
        <v>42</v>
      </c>
      <c r="P41" s="32" t="s">
        <v>843</v>
      </c>
      <c r="Q41" s="33">
        <v>1100</v>
      </c>
      <c r="R41" s="32" t="s">
        <v>845</v>
      </c>
      <c r="S41" s="89"/>
      <c r="T41" s="14" t="s">
        <v>846</v>
      </c>
      <c r="U41" s="89"/>
      <c r="V41" s="105"/>
    </row>
    <row r="42" spans="2:22" s="88" customFormat="1" ht="13.5">
      <c r="B42" s="99"/>
      <c r="C42" s="90" t="s">
        <v>122</v>
      </c>
      <c r="D42" s="90" t="s">
        <v>39</v>
      </c>
      <c r="E42" s="32" t="s">
        <v>843</v>
      </c>
      <c r="F42" s="33">
        <v>1400</v>
      </c>
      <c r="G42" s="32" t="s">
        <v>845</v>
      </c>
      <c r="H42" s="89"/>
      <c r="I42" s="14" t="s">
        <v>846</v>
      </c>
      <c r="J42" s="89"/>
      <c r="K42" s="105"/>
      <c r="M42" s="99"/>
      <c r="N42" s="90" t="s">
        <v>101</v>
      </c>
      <c r="O42" s="90" t="s">
        <v>895</v>
      </c>
      <c r="P42" s="32" t="s">
        <v>843</v>
      </c>
      <c r="Q42" s="33">
        <v>1100</v>
      </c>
      <c r="R42" s="32" t="s">
        <v>845</v>
      </c>
      <c r="S42" s="89"/>
      <c r="T42" s="14" t="s">
        <v>846</v>
      </c>
      <c r="U42" s="89"/>
      <c r="V42" s="105"/>
    </row>
    <row r="43" spans="2:22" s="88" customFormat="1" ht="13.5">
      <c r="B43" s="99"/>
      <c r="C43" s="90" t="s">
        <v>123</v>
      </c>
      <c r="D43" s="90" t="s">
        <v>49</v>
      </c>
      <c r="E43" s="32" t="s">
        <v>843</v>
      </c>
      <c r="F43" s="33">
        <v>1400</v>
      </c>
      <c r="G43" s="32" t="s">
        <v>845</v>
      </c>
      <c r="H43" s="89"/>
      <c r="I43" s="14" t="s">
        <v>846</v>
      </c>
      <c r="J43" s="89"/>
      <c r="K43" s="105"/>
      <c r="M43" s="99"/>
      <c r="N43" s="90" t="s">
        <v>102</v>
      </c>
      <c r="O43" s="90" t="s">
        <v>43</v>
      </c>
      <c r="P43" s="32" t="s">
        <v>843</v>
      </c>
      <c r="Q43" s="33">
        <v>1100</v>
      </c>
      <c r="R43" s="32" t="s">
        <v>845</v>
      </c>
      <c r="S43" s="89"/>
      <c r="T43" s="14" t="s">
        <v>846</v>
      </c>
      <c r="U43" s="89"/>
      <c r="V43" s="105"/>
    </row>
    <row r="44" spans="2:22" s="88" customFormat="1" ht="13.5">
      <c r="B44" s="100"/>
      <c r="C44" s="101"/>
      <c r="D44" s="102"/>
      <c r="E44" s="101"/>
      <c r="F44" s="103" t="s">
        <v>125</v>
      </c>
      <c r="G44" s="101"/>
      <c r="H44" s="101"/>
      <c r="I44" s="130"/>
      <c r="J44" s="101"/>
      <c r="K44" s="106"/>
      <c r="M44" s="99"/>
      <c r="N44" s="90" t="s">
        <v>104</v>
      </c>
      <c r="O44" s="90" t="s">
        <v>45</v>
      </c>
      <c r="P44" s="32" t="s">
        <v>843</v>
      </c>
      <c r="Q44" s="33">
        <v>1100</v>
      </c>
      <c r="R44" s="32" t="s">
        <v>845</v>
      </c>
      <c r="S44" s="89"/>
      <c r="T44" s="14" t="s">
        <v>846</v>
      </c>
      <c r="U44" s="89"/>
      <c r="V44" s="105"/>
    </row>
    <row r="45" spans="2:22" s="88" customFormat="1" ht="13.5">
      <c r="B45" s="96"/>
      <c r="C45" s="97" t="s">
        <v>125</v>
      </c>
      <c r="D45" s="98"/>
      <c r="E45" s="97"/>
      <c r="F45" s="114" t="s">
        <v>125</v>
      </c>
      <c r="G45" s="97"/>
      <c r="H45" s="97"/>
      <c r="I45" s="126"/>
      <c r="J45" s="97"/>
      <c r="K45" s="104"/>
      <c r="M45" s="99"/>
      <c r="N45" s="90" t="s">
        <v>105</v>
      </c>
      <c r="O45" s="90" t="s">
        <v>46</v>
      </c>
      <c r="P45" s="32" t="s">
        <v>843</v>
      </c>
      <c r="Q45" s="33">
        <v>1100</v>
      </c>
      <c r="R45" s="32" t="s">
        <v>845</v>
      </c>
      <c r="S45" s="89"/>
      <c r="T45" s="14" t="s">
        <v>846</v>
      </c>
      <c r="U45" s="89"/>
      <c r="V45" s="105"/>
    </row>
    <row r="46" spans="2:22" s="88" customFormat="1" ht="13.5">
      <c r="B46" s="99"/>
      <c r="C46" s="138" t="s">
        <v>870</v>
      </c>
      <c r="D46" s="134"/>
      <c r="E46" s="134"/>
      <c r="F46" s="134"/>
      <c r="G46" s="134"/>
      <c r="H46" s="134"/>
      <c r="I46" s="134"/>
      <c r="J46" s="134"/>
      <c r="K46" s="105"/>
      <c r="M46" s="99"/>
      <c r="N46" s="90" t="s">
        <v>106</v>
      </c>
      <c r="O46" s="90" t="s">
        <v>47</v>
      </c>
      <c r="P46" s="32" t="s">
        <v>843</v>
      </c>
      <c r="Q46" s="33">
        <v>1100</v>
      </c>
      <c r="R46" s="32" t="s">
        <v>845</v>
      </c>
      <c r="S46" s="89"/>
      <c r="T46" s="14" t="s">
        <v>846</v>
      </c>
      <c r="U46" s="89"/>
      <c r="V46" s="105"/>
    </row>
    <row r="47" spans="2:22" s="88" customFormat="1" ht="13.5">
      <c r="B47" s="99"/>
      <c r="C47" s="32" t="s">
        <v>455</v>
      </c>
      <c r="D47" s="90" t="s">
        <v>871</v>
      </c>
      <c r="E47" s="32" t="s">
        <v>843</v>
      </c>
      <c r="F47" s="33">
        <v>1000</v>
      </c>
      <c r="G47" s="32" t="s">
        <v>845</v>
      </c>
      <c r="H47" s="89"/>
      <c r="I47" s="14" t="s">
        <v>846</v>
      </c>
      <c r="J47" s="89"/>
      <c r="K47" s="105"/>
      <c r="M47" s="99"/>
      <c r="N47" s="90" t="s">
        <v>107</v>
      </c>
      <c r="O47" s="90" t="s">
        <v>48</v>
      </c>
      <c r="P47" s="32" t="s">
        <v>843</v>
      </c>
      <c r="Q47" s="33">
        <v>1100</v>
      </c>
      <c r="R47" s="32" t="s">
        <v>845</v>
      </c>
      <c r="S47" s="89"/>
      <c r="T47" s="14" t="s">
        <v>846</v>
      </c>
      <c r="U47" s="89"/>
      <c r="V47" s="105"/>
    </row>
    <row r="48" spans="2:22" s="88" customFormat="1" ht="13.5">
      <c r="B48" s="99"/>
      <c r="C48" s="32" t="s">
        <v>872</v>
      </c>
      <c r="D48" s="90" t="s">
        <v>867</v>
      </c>
      <c r="E48" s="32" t="s">
        <v>843</v>
      </c>
      <c r="F48" s="33">
        <v>1100</v>
      </c>
      <c r="G48" s="32" t="s">
        <v>845</v>
      </c>
      <c r="H48" s="89"/>
      <c r="I48" s="14" t="s">
        <v>846</v>
      </c>
      <c r="J48" s="89"/>
      <c r="K48" s="105"/>
      <c r="M48" s="99"/>
      <c r="N48" s="90" t="s">
        <v>108</v>
      </c>
      <c r="O48" s="90" t="s">
        <v>52</v>
      </c>
      <c r="P48" s="32" t="s">
        <v>843</v>
      </c>
      <c r="Q48" s="33">
        <v>1100</v>
      </c>
      <c r="R48" s="32" t="s">
        <v>845</v>
      </c>
      <c r="S48" s="89"/>
      <c r="T48" s="14" t="s">
        <v>846</v>
      </c>
      <c r="U48" s="89"/>
      <c r="V48" s="105"/>
    </row>
    <row r="49" spans="2:22" s="88" customFormat="1" ht="13.5">
      <c r="B49" s="99"/>
      <c r="C49" s="32" t="s">
        <v>873</v>
      </c>
      <c r="D49" s="90" t="s">
        <v>866</v>
      </c>
      <c r="E49" s="32" t="s">
        <v>843</v>
      </c>
      <c r="F49" s="33">
        <v>1100</v>
      </c>
      <c r="G49" s="32" t="s">
        <v>845</v>
      </c>
      <c r="H49" s="89"/>
      <c r="I49" s="14" t="s">
        <v>846</v>
      </c>
      <c r="J49" s="89"/>
      <c r="K49" s="105"/>
      <c r="M49" s="99"/>
      <c r="N49" s="90" t="s">
        <v>110</v>
      </c>
      <c r="O49" s="90" t="s">
        <v>54</v>
      </c>
      <c r="P49" s="32" t="s">
        <v>843</v>
      </c>
      <c r="Q49" s="33">
        <v>1100</v>
      </c>
      <c r="R49" s="32" t="s">
        <v>845</v>
      </c>
      <c r="S49" s="89"/>
      <c r="T49" s="14" t="s">
        <v>846</v>
      </c>
      <c r="U49" s="89"/>
      <c r="V49" s="105"/>
    </row>
    <row r="50" spans="2:22" s="88" customFormat="1" ht="13.5">
      <c r="B50" s="99"/>
      <c r="C50" s="32" t="s">
        <v>864</v>
      </c>
      <c r="D50" s="90" t="s">
        <v>865</v>
      </c>
      <c r="E50" s="32" t="s">
        <v>843</v>
      </c>
      <c r="F50" s="33">
        <v>1200</v>
      </c>
      <c r="G50" s="32" t="s">
        <v>845</v>
      </c>
      <c r="H50" s="89"/>
      <c r="I50" s="14" t="s">
        <v>846</v>
      </c>
      <c r="J50" s="89"/>
      <c r="K50" s="135"/>
      <c r="M50" s="99"/>
      <c r="N50" s="90" t="s">
        <v>113</v>
      </c>
      <c r="O50" s="90" t="s">
        <v>65</v>
      </c>
      <c r="P50" s="32" t="s">
        <v>843</v>
      </c>
      <c r="Q50" s="33">
        <v>1100</v>
      </c>
      <c r="R50" s="32" t="s">
        <v>845</v>
      </c>
      <c r="S50" s="89"/>
      <c r="T50" s="14" t="s">
        <v>846</v>
      </c>
      <c r="U50" s="89"/>
      <c r="V50" s="105"/>
    </row>
    <row r="51" spans="2:22" s="88" customFormat="1" ht="3" customHeight="1">
      <c r="B51" s="100"/>
      <c r="C51" s="316" t="s">
        <v>125</v>
      </c>
      <c r="D51" s="317"/>
      <c r="E51" s="317"/>
      <c r="F51" s="317"/>
      <c r="G51" s="317"/>
      <c r="H51" s="317"/>
      <c r="I51" s="317"/>
      <c r="J51" s="317"/>
      <c r="K51" s="318"/>
      <c r="M51" s="100"/>
      <c r="N51" s="110"/>
      <c r="O51" s="111"/>
      <c r="P51" s="110"/>
      <c r="Q51" s="110"/>
      <c r="R51" s="110"/>
      <c r="S51" s="110"/>
      <c r="T51" s="127"/>
      <c r="U51" s="110"/>
      <c r="V51" s="106"/>
    </row>
    <row r="52" spans="2:22" s="88" customFormat="1" ht="13.5">
      <c r="B52" s="134"/>
      <c r="C52" s="90"/>
      <c r="D52" s="139"/>
      <c r="E52" s="139"/>
      <c r="F52" s="139"/>
      <c r="G52" s="139"/>
      <c r="H52" s="139"/>
      <c r="I52" s="139"/>
      <c r="J52" s="139"/>
      <c r="K52" s="139"/>
      <c r="M52" s="134"/>
      <c r="N52" s="134"/>
      <c r="O52" s="140"/>
      <c r="P52" s="134"/>
      <c r="Q52" s="134"/>
      <c r="R52" s="134"/>
      <c r="S52" s="134"/>
      <c r="T52" s="141"/>
      <c r="U52" s="134"/>
      <c r="V52" s="134"/>
    </row>
    <row r="53" spans="3:11" ht="13.5">
      <c r="C53" s="113" t="s">
        <v>863</v>
      </c>
      <c r="D53" s="113"/>
      <c r="E53" s="113"/>
      <c r="F53" s="113"/>
      <c r="G53" s="113"/>
      <c r="H53" s="113"/>
      <c r="I53" s="131"/>
      <c r="J53" s="113"/>
      <c r="K53" s="113"/>
    </row>
    <row r="54" spans="3:21" ht="13.5">
      <c r="C54" s="319" t="s">
        <v>874</v>
      </c>
      <c r="D54" s="319"/>
      <c r="E54" s="319"/>
      <c r="F54" s="319"/>
      <c r="G54" s="319"/>
      <c r="H54" s="319"/>
      <c r="I54" s="319"/>
      <c r="J54" s="319"/>
      <c r="K54" s="319"/>
      <c r="L54" s="319"/>
      <c r="M54" s="91"/>
      <c r="N54" s="90" t="s">
        <v>878</v>
      </c>
      <c r="P54" s="2" t="s">
        <v>875</v>
      </c>
      <c r="Q54" s="2"/>
      <c r="R54" s="2"/>
      <c r="S54" s="143" t="s">
        <v>876</v>
      </c>
      <c r="T54" s="142" t="s">
        <v>877</v>
      </c>
      <c r="U54" s="2"/>
    </row>
    <row r="55" spans="3:21" ht="13.5"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N55" s="57" t="s">
        <v>879</v>
      </c>
      <c r="P55" s="2" t="s">
        <v>880</v>
      </c>
      <c r="Q55" s="2"/>
      <c r="R55" s="2"/>
      <c r="S55" s="143" t="s">
        <v>876</v>
      </c>
      <c r="T55" s="142" t="s">
        <v>881</v>
      </c>
      <c r="U55" s="2"/>
    </row>
    <row r="56" spans="3:22" ht="13.5">
      <c r="C56" s="32" t="s">
        <v>125</v>
      </c>
      <c r="D56" s="90" t="s">
        <v>125</v>
      </c>
      <c r="E56" s="112"/>
      <c r="F56" s="112"/>
      <c r="G56" s="112"/>
      <c r="H56" s="112"/>
      <c r="I56" s="131"/>
      <c r="J56" s="112"/>
      <c r="K56" s="112"/>
      <c r="P56" s="2" t="s">
        <v>125</v>
      </c>
      <c r="Q56" s="2" t="s">
        <v>125</v>
      </c>
      <c r="R56" s="2" t="s">
        <v>125</v>
      </c>
      <c r="S56" s="2" t="s">
        <v>125</v>
      </c>
      <c r="T56" s="93" t="s">
        <v>125</v>
      </c>
      <c r="U56" s="2"/>
      <c r="V56" s="2"/>
    </row>
    <row r="57" spans="3:17" ht="12.75">
      <c r="C57" s="123" t="s">
        <v>853</v>
      </c>
      <c r="D57"/>
      <c r="J57" s="45" t="s">
        <v>125</v>
      </c>
      <c r="Q57" t="s">
        <v>854</v>
      </c>
    </row>
    <row r="58" spans="3:20" s="57" customFormat="1" ht="13.5">
      <c r="C58" s="154" t="s">
        <v>855</v>
      </c>
      <c r="D58" s="154"/>
      <c r="E58" s="84" t="s">
        <v>125</v>
      </c>
      <c r="F58" s="155" t="s">
        <v>858</v>
      </c>
      <c r="G58" s="155"/>
      <c r="H58" s="57" t="s">
        <v>859</v>
      </c>
      <c r="I58" s="124"/>
      <c r="J58" s="117"/>
      <c r="K58" s="118"/>
      <c r="L58" s="118"/>
      <c r="M58" s="119"/>
      <c r="O58" s="95"/>
      <c r="T58" s="124"/>
    </row>
    <row r="59" spans="3:20" s="57" customFormat="1" ht="13.5">
      <c r="C59" s="154" t="s">
        <v>856</v>
      </c>
      <c r="D59" s="154"/>
      <c r="E59" s="84" t="s">
        <v>125</v>
      </c>
      <c r="F59" s="155" t="s">
        <v>858</v>
      </c>
      <c r="G59" s="155"/>
      <c r="H59" s="57" t="s">
        <v>859</v>
      </c>
      <c r="I59" s="124"/>
      <c r="J59" s="117"/>
      <c r="K59" s="118"/>
      <c r="L59" s="118"/>
      <c r="M59" s="119"/>
      <c r="O59" s="95"/>
      <c r="T59" s="124"/>
    </row>
    <row r="60" spans="3:20" s="57" customFormat="1" ht="13.5">
      <c r="C60" s="154" t="s">
        <v>868</v>
      </c>
      <c r="D60" s="154"/>
      <c r="E60" s="84" t="s">
        <v>125</v>
      </c>
      <c r="F60" s="155" t="s">
        <v>858</v>
      </c>
      <c r="G60" s="155"/>
      <c r="H60" s="57" t="s">
        <v>859</v>
      </c>
      <c r="I60" s="124"/>
      <c r="J60" s="117"/>
      <c r="K60" s="118"/>
      <c r="L60" s="118"/>
      <c r="M60" s="119"/>
      <c r="O60" s="95"/>
      <c r="T60" s="124"/>
    </row>
    <row r="61" spans="3:20" s="57" customFormat="1" ht="13.5">
      <c r="C61" s="154" t="s">
        <v>857</v>
      </c>
      <c r="D61" s="154"/>
      <c r="E61" s="84" t="s">
        <v>125</v>
      </c>
      <c r="F61" s="155" t="s">
        <v>858</v>
      </c>
      <c r="G61" s="155"/>
      <c r="H61" s="57" t="s">
        <v>859</v>
      </c>
      <c r="I61" s="124"/>
      <c r="J61" s="117"/>
      <c r="K61" s="118"/>
      <c r="L61" s="118"/>
      <c r="M61" s="119"/>
      <c r="O61" s="95"/>
      <c r="T61" s="124"/>
    </row>
    <row r="62" spans="3:14" ht="12.75">
      <c r="C62" s="154" t="s">
        <v>882</v>
      </c>
      <c r="D62" s="154"/>
      <c r="E62" s="84" t="s">
        <v>125</v>
      </c>
      <c r="F62" s="155" t="s">
        <v>858</v>
      </c>
      <c r="G62" s="155"/>
      <c r="H62" s="57" t="s">
        <v>859</v>
      </c>
      <c r="I62" s="124"/>
      <c r="J62" s="117"/>
      <c r="K62" s="118"/>
      <c r="L62" s="118"/>
      <c r="M62" s="119"/>
      <c r="N62" s="57"/>
    </row>
    <row r="63" spans="3:10" ht="4.5" customHeight="1">
      <c r="C63" s="69"/>
      <c r="D63" s="87"/>
      <c r="E63" s="57"/>
      <c r="F63" s="86"/>
      <c r="G63" s="57"/>
      <c r="H63" s="57"/>
      <c r="I63" s="124"/>
      <c r="J63" s="57"/>
    </row>
    <row r="64" spans="3:13" ht="12.75">
      <c r="C64" s="69"/>
      <c r="D64" s="87"/>
      <c r="E64" s="57"/>
      <c r="F64" s="86" t="s">
        <v>125</v>
      </c>
      <c r="G64" s="57"/>
      <c r="H64" s="57" t="s">
        <v>860</v>
      </c>
      <c r="I64" s="124"/>
      <c r="J64" s="117"/>
      <c r="K64" s="118"/>
      <c r="L64" s="118"/>
      <c r="M64" s="119"/>
    </row>
    <row r="65" spans="3:10" ht="12.75">
      <c r="C65" s="69"/>
      <c r="D65" s="87"/>
      <c r="E65" s="57"/>
      <c r="F65" s="86" t="s">
        <v>125</v>
      </c>
      <c r="G65" s="57"/>
      <c r="H65" s="57"/>
      <c r="I65" s="124"/>
      <c r="J65" s="57"/>
    </row>
    <row r="66" spans="3:10" ht="12.75">
      <c r="C66" s="69"/>
      <c r="D66" s="87"/>
      <c r="E66" s="57"/>
      <c r="F66" s="86" t="s">
        <v>125</v>
      </c>
      <c r="G66" s="57"/>
      <c r="H66" s="57"/>
      <c r="I66" s="124"/>
      <c r="J66" s="57"/>
    </row>
    <row r="67" spans="3:10" ht="12.75">
      <c r="C67" s="69"/>
      <c r="D67" s="87"/>
      <c r="E67" s="57"/>
      <c r="F67" s="86" t="s">
        <v>125</v>
      </c>
      <c r="G67" s="57"/>
      <c r="H67" s="57"/>
      <c r="I67" s="124"/>
      <c r="J67" s="57"/>
    </row>
    <row r="68" spans="3:10" ht="12.75">
      <c r="C68" s="69"/>
      <c r="D68" s="87"/>
      <c r="E68" s="57"/>
      <c r="F68" s="86" t="s">
        <v>125</v>
      </c>
      <c r="G68" s="57"/>
      <c r="H68" s="57"/>
      <c r="I68" s="124"/>
      <c r="J68" s="57"/>
    </row>
    <row r="69" spans="3:10" ht="12.75">
      <c r="C69" s="69"/>
      <c r="D69" s="87"/>
      <c r="E69" s="57"/>
      <c r="F69" s="86" t="s">
        <v>125</v>
      </c>
      <c r="G69" s="57"/>
      <c r="H69" s="57"/>
      <c r="I69" s="124"/>
      <c r="J69" s="57"/>
    </row>
    <row r="70" spans="3:10" ht="12.75">
      <c r="C70" s="69"/>
      <c r="D70" s="87"/>
      <c r="E70" s="57"/>
      <c r="F70" s="86" t="s">
        <v>125</v>
      </c>
      <c r="G70" s="57"/>
      <c r="H70" s="57"/>
      <c r="I70" s="124"/>
      <c r="J70" s="57"/>
    </row>
    <row r="71" spans="3:10" ht="12.75">
      <c r="C71" s="69"/>
      <c r="D71" s="87"/>
      <c r="E71" s="57"/>
      <c r="F71" s="86" t="s">
        <v>125</v>
      </c>
      <c r="G71" s="57"/>
      <c r="H71" s="57"/>
      <c r="I71" s="124"/>
      <c r="J71" s="57"/>
    </row>
    <row r="72" spans="3:10" ht="12.75">
      <c r="C72" s="69"/>
      <c r="D72" s="87"/>
      <c r="E72" s="57"/>
      <c r="F72" s="86" t="s">
        <v>125</v>
      </c>
      <c r="G72" s="57"/>
      <c r="H72" s="57"/>
      <c r="I72" s="124"/>
      <c r="J72" s="57"/>
    </row>
  </sheetData>
  <mergeCells count="13">
    <mergeCell ref="C62:D62"/>
    <mergeCell ref="F62:G62"/>
    <mergeCell ref="C60:D60"/>
    <mergeCell ref="C61:D61"/>
    <mergeCell ref="F60:G60"/>
    <mergeCell ref="F61:G61"/>
    <mergeCell ref="N2:U3"/>
    <mergeCell ref="C58:D58"/>
    <mergeCell ref="C59:D59"/>
    <mergeCell ref="F58:G58"/>
    <mergeCell ref="F59:G59"/>
    <mergeCell ref="C51:K51"/>
    <mergeCell ref="C54:L55"/>
  </mergeCells>
  <printOptions/>
  <pageMargins left="0" right="0" top="0.1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6">
      <selection activeCell="O21" sqref="O21"/>
    </sheetView>
  </sheetViews>
  <sheetFormatPr defaultColWidth="9.33203125" defaultRowHeight="12.75"/>
  <cols>
    <col min="1" max="1" width="3.83203125" style="1" customWidth="1"/>
    <col min="2" max="2" width="4.83203125" style="3" customWidth="1"/>
    <col min="4" max="4" width="15.83203125" style="2" customWidth="1"/>
    <col min="5" max="5" width="7.33203125" style="2" hidden="1" customWidth="1"/>
    <col min="6" max="10" width="7.33203125" style="0" hidden="1" customWidth="1"/>
    <col min="11" max="11" width="1.83203125" style="0" customWidth="1"/>
    <col min="12" max="14" width="7.33203125" style="0" hidden="1" customWidth="1"/>
    <col min="15" max="17" width="7.33203125" style="0" customWidth="1"/>
  </cols>
  <sheetData>
    <row r="1" spans="3:9" ht="16.5" thickBot="1">
      <c r="C1" s="17" t="s">
        <v>127</v>
      </c>
      <c r="D1" s="17"/>
      <c r="E1" s="18"/>
      <c r="F1" s="18"/>
      <c r="G1" s="18"/>
      <c r="H1" s="18"/>
      <c r="I1" s="18"/>
    </row>
    <row r="2" spans="1:17" ht="13.5">
      <c r="A2" s="330" t="s">
        <v>837</v>
      </c>
      <c r="B2" s="333" t="s">
        <v>825</v>
      </c>
      <c r="C2" s="16" t="s">
        <v>823</v>
      </c>
      <c r="D2" s="335" t="s">
        <v>2</v>
      </c>
      <c r="E2" s="10" t="s">
        <v>822</v>
      </c>
      <c r="F2" s="324" t="s">
        <v>1</v>
      </c>
      <c r="G2" s="323"/>
      <c r="H2" s="324" t="s">
        <v>0</v>
      </c>
      <c r="I2" s="322"/>
      <c r="J2" s="325" t="s">
        <v>126</v>
      </c>
      <c r="L2" s="10" t="s">
        <v>822</v>
      </c>
      <c r="M2" s="324" t="s">
        <v>1</v>
      </c>
      <c r="N2" s="332"/>
      <c r="O2" s="324" t="s">
        <v>0</v>
      </c>
      <c r="P2" s="323"/>
      <c r="Q2" s="325" t="s">
        <v>126</v>
      </c>
    </row>
    <row r="3" spans="1:17" ht="14.25" thickBot="1">
      <c r="A3" s="331"/>
      <c r="B3" s="334"/>
      <c r="C3" s="85" t="s">
        <v>824</v>
      </c>
      <c r="D3" s="336"/>
      <c r="E3" s="11" t="s">
        <v>818</v>
      </c>
      <c r="F3" s="12" t="s">
        <v>819</v>
      </c>
      <c r="G3" s="12" t="s">
        <v>128</v>
      </c>
      <c r="H3" s="12" t="s">
        <v>820</v>
      </c>
      <c r="I3" s="13" t="s">
        <v>821</v>
      </c>
      <c r="J3" s="326"/>
      <c r="L3" s="11" t="s">
        <v>826</v>
      </c>
      <c r="M3" s="12" t="s">
        <v>829</v>
      </c>
      <c r="N3" s="12" t="s">
        <v>128</v>
      </c>
      <c r="O3" s="12" t="s">
        <v>820</v>
      </c>
      <c r="P3" s="13" t="s">
        <v>821</v>
      </c>
      <c r="Q3" s="326"/>
    </row>
    <row r="4" spans="1:17" ht="14.25" thickBot="1">
      <c r="A4" s="23"/>
      <c r="B4" s="24"/>
      <c r="C4" s="27"/>
      <c r="D4" s="28"/>
      <c r="E4" s="29"/>
      <c r="F4" s="29"/>
      <c r="G4" s="29"/>
      <c r="H4" s="29"/>
      <c r="I4" s="29"/>
      <c r="J4" s="25"/>
      <c r="K4" s="30"/>
      <c r="L4" s="29"/>
      <c r="M4" s="29"/>
      <c r="N4" s="29"/>
      <c r="O4" s="29"/>
      <c r="P4" s="29"/>
      <c r="Q4" s="25"/>
    </row>
    <row r="5" spans="1:18" ht="13.5">
      <c r="A5" s="52">
        <v>1</v>
      </c>
      <c r="B5" s="35" t="s">
        <v>3</v>
      </c>
      <c r="C5" s="53" t="s">
        <v>70</v>
      </c>
      <c r="D5" s="46" t="s">
        <v>12</v>
      </c>
      <c r="E5" s="37">
        <v>6000</v>
      </c>
      <c r="F5" s="54">
        <f>E5/10</f>
        <v>600</v>
      </c>
      <c r="G5" s="54">
        <v>100</v>
      </c>
      <c r="H5" s="55">
        <f>SUM(F5:G5)</f>
        <v>700</v>
      </c>
      <c r="I5" s="54">
        <v>1000</v>
      </c>
      <c r="J5" s="56">
        <f>I5-H5</f>
        <v>300</v>
      </c>
      <c r="K5" s="57"/>
      <c r="L5" s="37">
        <v>10000</v>
      </c>
      <c r="M5" s="54">
        <f>L5/20</f>
        <v>500</v>
      </c>
      <c r="N5" s="54">
        <v>100</v>
      </c>
      <c r="O5" s="55">
        <f>SUM(M5:N5)</f>
        <v>600</v>
      </c>
      <c r="P5" s="54">
        <v>1000</v>
      </c>
      <c r="Q5" s="56">
        <f>P5-O5</f>
        <v>400</v>
      </c>
      <c r="R5">
        <f>100/4</f>
        <v>25</v>
      </c>
    </row>
    <row r="6" spans="1:17" ht="13.5">
      <c r="A6" s="60">
        <v>2</v>
      </c>
      <c r="B6" s="4" t="s">
        <v>3</v>
      </c>
      <c r="C6" s="61" t="s">
        <v>72</v>
      </c>
      <c r="D6" s="49" t="s">
        <v>17</v>
      </c>
      <c r="E6" s="38">
        <v>6000</v>
      </c>
      <c r="F6" s="58">
        <f aca="true" t="shared" si="0" ref="F6:F69">E6/10</f>
        <v>600</v>
      </c>
      <c r="G6" s="58">
        <v>100</v>
      </c>
      <c r="H6" s="59">
        <f aca="true" t="shared" si="1" ref="H6:H66">SUM(F6:G6)</f>
        <v>700</v>
      </c>
      <c r="I6" s="58">
        <v>1000</v>
      </c>
      <c r="J6" s="62">
        <f aca="true" t="shared" si="2" ref="J6:J12">I6-H6</f>
        <v>300</v>
      </c>
      <c r="K6" s="57"/>
      <c r="L6" s="38">
        <v>10000</v>
      </c>
      <c r="M6" s="58">
        <f aca="true" t="shared" si="3" ref="M6:M69">L6/20</f>
        <v>500</v>
      </c>
      <c r="N6" s="58">
        <v>100</v>
      </c>
      <c r="O6" s="59">
        <f aca="true" t="shared" si="4" ref="O6:O66">SUM(M6:N6)</f>
        <v>600</v>
      </c>
      <c r="P6" s="58">
        <v>1000</v>
      </c>
      <c r="Q6" s="62">
        <f aca="true" t="shared" si="5" ref="Q6:Q12">P6-O6</f>
        <v>400</v>
      </c>
    </row>
    <row r="7" spans="1:17" ht="13.5">
      <c r="A7" s="60">
        <v>3</v>
      </c>
      <c r="B7" s="4" t="s">
        <v>3</v>
      </c>
      <c r="C7" s="61" t="s">
        <v>74</v>
      </c>
      <c r="D7" s="49" t="s">
        <v>35</v>
      </c>
      <c r="E7" s="38">
        <v>6000</v>
      </c>
      <c r="F7" s="58">
        <f t="shared" si="0"/>
        <v>600</v>
      </c>
      <c r="G7" s="58">
        <v>100</v>
      </c>
      <c r="H7" s="59">
        <f t="shared" si="1"/>
        <v>700</v>
      </c>
      <c r="I7" s="58">
        <v>1000</v>
      </c>
      <c r="J7" s="62">
        <f t="shared" si="2"/>
        <v>300</v>
      </c>
      <c r="K7" s="57"/>
      <c r="L7" s="38">
        <v>10000</v>
      </c>
      <c r="M7" s="58">
        <f t="shared" si="3"/>
        <v>500</v>
      </c>
      <c r="N7" s="58">
        <v>100</v>
      </c>
      <c r="O7" s="59">
        <f t="shared" si="4"/>
        <v>600</v>
      </c>
      <c r="P7" s="58">
        <v>1000</v>
      </c>
      <c r="Q7" s="62">
        <f t="shared" si="5"/>
        <v>400</v>
      </c>
    </row>
    <row r="8" spans="1:17" ht="13.5">
      <c r="A8" s="60">
        <v>4</v>
      </c>
      <c r="B8" s="4" t="s">
        <v>3</v>
      </c>
      <c r="C8" s="61" t="s">
        <v>78</v>
      </c>
      <c r="D8" s="49" t="s">
        <v>59</v>
      </c>
      <c r="E8" s="38">
        <v>6000</v>
      </c>
      <c r="F8" s="58">
        <f t="shared" si="0"/>
        <v>600</v>
      </c>
      <c r="G8" s="58">
        <v>100</v>
      </c>
      <c r="H8" s="59">
        <f t="shared" si="1"/>
        <v>700</v>
      </c>
      <c r="I8" s="58">
        <v>1000</v>
      </c>
      <c r="J8" s="62">
        <f t="shared" si="2"/>
        <v>300</v>
      </c>
      <c r="K8" s="57"/>
      <c r="L8" s="38">
        <v>10000</v>
      </c>
      <c r="M8" s="58">
        <f t="shared" si="3"/>
        <v>500</v>
      </c>
      <c r="N8" s="58">
        <v>100</v>
      </c>
      <c r="O8" s="59">
        <f t="shared" si="4"/>
        <v>600</v>
      </c>
      <c r="P8" s="58">
        <v>1000</v>
      </c>
      <c r="Q8" s="62">
        <f t="shared" si="5"/>
        <v>400</v>
      </c>
    </row>
    <row r="9" spans="1:17" ht="13.5">
      <c r="A9" s="60">
        <v>5</v>
      </c>
      <c r="B9" s="4" t="s">
        <v>3</v>
      </c>
      <c r="C9" s="61" t="s">
        <v>69</v>
      </c>
      <c r="D9" s="49" t="s">
        <v>11</v>
      </c>
      <c r="E9" s="38">
        <v>7000</v>
      </c>
      <c r="F9" s="58">
        <f t="shared" si="0"/>
        <v>700</v>
      </c>
      <c r="G9" s="58">
        <v>100</v>
      </c>
      <c r="H9" s="59">
        <f t="shared" si="1"/>
        <v>800</v>
      </c>
      <c r="I9" s="58">
        <v>1000</v>
      </c>
      <c r="J9" s="62">
        <f t="shared" si="2"/>
        <v>200</v>
      </c>
      <c r="K9" s="57"/>
      <c r="L9" s="38">
        <v>13000</v>
      </c>
      <c r="M9" s="58">
        <f t="shared" si="3"/>
        <v>650</v>
      </c>
      <c r="N9" s="58">
        <v>100</v>
      </c>
      <c r="O9" s="59">
        <f t="shared" si="4"/>
        <v>750</v>
      </c>
      <c r="P9" s="58">
        <v>1000</v>
      </c>
      <c r="Q9" s="62">
        <f t="shared" si="5"/>
        <v>250</v>
      </c>
    </row>
    <row r="10" spans="1:17" ht="13.5">
      <c r="A10" s="60">
        <v>6</v>
      </c>
      <c r="B10" s="4" t="s">
        <v>3</v>
      </c>
      <c r="C10" s="61" t="s">
        <v>73</v>
      </c>
      <c r="D10" s="49" t="s">
        <v>34</v>
      </c>
      <c r="E10" s="38">
        <v>7000</v>
      </c>
      <c r="F10" s="58">
        <f t="shared" si="0"/>
        <v>700</v>
      </c>
      <c r="G10" s="58">
        <v>100</v>
      </c>
      <c r="H10" s="59">
        <f t="shared" si="1"/>
        <v>800</v>
      </c>
      <c r="I10" s="58">
        <v>1000</v>
      </c>
      <c r="J10" s="62">
        <f t="shared" si="2"/>
        <v>200</v>
      </c>
      <c r="K10" s="57"/>
      <c r="L10" s="38">
        <v>13000</v>
      </c>
      <c r="M10" s="58">
        <f t="shared" si="3"/>
        <v>650</v>
      </c>
      <c r="N10" s="58">
        <v>100</v>
      </c>
      <c r="O10" s="59">
        <f t="shared" si="4"/>
        <v>750</v>
      </c>
      <c r="P10" s="58">
        <v>1000</v>
      </c>
      <c r="Q10" s="62">
        <f t="shared" si="5"/>
        <v>250</v>
      </c>
    </row>
    <row r="11" spans="1:17" ht="13.5">
      <c r="A11" s="60">
        <v>7</v>
      </c>
      <c r="B11" s="4" t="s">
        <v>3</v>
      </c>
      <c r="C11" s="61" t="s">
        <v>75</v>
      </c>
      <c r="D11" s="49" t="s">
        <v>37</v>
      </c>
      <c r="E11" s="38">
        <v>7000</v>
      </c>
      <c r="F11" s="58">
        <f t="shared" si="0"/>
        <v>700</v>
      </c>
      <c r="G11" s="58">
        <v>100</v>
      </c>
      <c r="H11" s="59">
        <f t="shared" si="1"/>
        <v>800</v>
      </c>
      <c r="I11" s="58">
        <v>1000</v>
      </c>
      <c r="J11" s="62">
        <f t="shared" si="2"/>
        <v>200</v>
      </c>
      <c r="K11" s="57"/>
      <c r="L11" s="38">
        <v>13000</v>
      </c>
      <c r="M11" s="58">
        <f t="shared" si="3"/>
        <v>650</v>
      </c>
      <c r="N11" s="58">
        <v>100</v>
      </c>
      <c r="O11" s="59">
        <f t="shared" si="4"/>
        <v>750</v>
      </c>
      <c r="P11" s="58">
        <v>1000</v>
      </c>
      <c r="Q11" s="62">
        <f t="shared" si="5"/>
        <v>250</v>
      </c>
    </row>
    <row r="12" spans="1:17" ht="13.5">
      <c r="A12" s="60">
        <v>8</v>
      </c>
      <c r="B12" s="4" t="s">
        <v>3</v>
      </c>
      <c r="C12" s="61" t="s">
        <v>79</v>
      </c>
      <c r="D12" s="49" t="s">
        <v>60</v>
      </c>
      <c r="E12" s="38">
        <v>7000</v>
      </c>
      <c r="F12" s="58">
        <f t="shared" si="0"/>
        <v>700</v>
      </c>
      <c r="G12" s="58">
        <v>100</v>
      </c>
      <c r="H12" s="59">
        <f t="shared" si="1"/>
        <v>800</v>
      </c>
      <c r="I12" s="58">
        <v>1000</v>
      </c>
      <c r="J12" s="62">
        <f t="shared" si="2"/>
        <v>200</v>
      </c>
      <c r="K12" s="57"/>
      <c r="L12" s="38">
        <v>13000</v>
      </c>
      <c r="M12" s="58">
        <f t="shared" si="3"/>
        <v>650</v>
      </c>
      <c r="N12" s="58">
        <v>100</v>
      </c>
      <c r="O12" s="59">
        <f t="shared" si="4"/>
        <v>750</v>
      </c>
      <c r="P12" s="58">
        <v>1000</v>
      </c>
      <c r="Q12" s="62">
        <f t="shared" si="5"/>
        <v>250</v>
      </c>
    </row>
    <row r="13" spans="1:17" ht="13.5">
      <c r="A13" s="60">
        <v>9</v>
      </c>
      <c r="B13" s="4" t="s">
        <v>3</v>
      </c>
      <c r="C13" s="61" t="s">
        <v>80</v>
      </c>
      <c r="D13" s="49" t="s">
        <v>61</v>
      </c>
      <c r="E13" s="38">
        <v>7000</v>
      </c>
      <c r="F13" s="58">
        <f t="shared" si="0"/>
        <v>700</v>
      </c>
      <c r="G13" s="58">
        <v>100</v>
      </c>
      <c r="H13" s="59">
        <f t="shared" si="1"/>
        <v>800</v>
      </c>
      <c r="I13" s="58"/>
      <c r="J13" s="62" t="s">
        <v>125</v>
      </c>
      <c r="K13" s="57"/>
      <c r="L13" s="38">
        <v>13000</v>
      </c>
      <c r="M13" s="58">
        <f t="shared" si="3"/>
        <v>650</v>
      </c>
      <c r="N13" s="58">
        <v>100</v>
      </c>
      <c r="O13" s="59">
        <f t="shared" si="4"/>
        <v>750</v>
      </c>
      <c r="P13" s="58"/>
      <c r="Q13" s="62" t="s">
        <v>125</v>
      </c>
    </row>
    <row r="14" spans="1:17" ht="13.5">
      <c r="A14" s="60">
        <v>10</v>
      </c>
      <c r="B14" s="4" t="s">
        <v>6</v>
      </c>
      <c r="C14" s="61" t="s">
        <v>118</v>
      </c>
      <c r="D14" s="49" t="s">
        <v>20</v>
      </c>
      <c r="E14" s="38">
        <v>7000</v>
      </c>
      <c r="F14" s="58">
        <f t="shared" si="0"/>
        <v>700</v>
      </c>
      <c r="G14" s="58">
        <v>100</v>
      </c>
      <c r="H14" s="59">
        <f t="shared" si="1"/>
        <v>800</v>
      </c>
      <c r="I14" s="58">
        <v>1000</v>
      </c>
      <c r="J14" s="62">
        <f>I14-H14</f>
        <v>200</v>
      </c>
      <c r="K14" s="57"/>
      <c r="L14" s="38">
        <v>13000</v>
      </c>
      <c r="M14" s="58">
        <f t="shared" si="3"/>
        <v>650</v>
      </c>
      <c r="N14" s="58">
        <v>100</v>
      </c>
      <c r="O14" s="59">
        <f t="shared" si="4"/>
        <v>750</v>
      </c>
      <c r="P14" s="58">
        <v>1000</v>
      </c>
      <c r="Q14" s="62">
        <f>P14-O14</f>
        <v>250</v>
      </c>
    </row>
    <row r="15" spans="1:17" ht="13.5">
      <c r="A15" s="60">
        <v>11</v>
      </c>
      <c r="B15" s="4" t="s">
        <v>6</v>
      </c>
      <c r="C15" s="61" t="s">
        <v>119</v>
      </c>
      <c r="D15" s="49" t="s">
        <v>58</v>
      </c>
      <c r="E15" s="38">
        <v>7000</v>
      </c>
      <c r="F15" s="58">
        <f t="shared" si="0"/>
        <v>700</v>
      </c>
      <c r="G15" s="58">
        <v>100</v>
      </c>
      <c r="H15" s="59">
        <f t="shared" si="1"/>
        <v>800</v>
      </c>
      <c r="I15" s="58">
        <v>1000</v>
      </c>
      <c r="J15" s="62">
        <f>I15-H15</f>
        <v>200</v>
      </c>
      <c r="K15" s="57"/>
      <c r="L15" s="38">
        <v>13000</v>
      </c>
      <c r="M15" s="58">
        <f t="shared" si="3"/>
        <v>650</v>
      </c>
      <c r="N15" s="58">
        <v>100</v>
      </c>
      <c r="O15" s="59">
        <f t="shared" si="4"/>
        <v>750</v>
      </c>
      <c r="P15" s="58">
        <v>1000</v>
      </c>
      <c r="Q15" s="62">
        <f>P15-O15</f>
        <v>250</v>
      </c>
    </row>
    <row r="16" spans="1:17" ht="13.5">
      <c r="A16" s="60">
        <v>12</v>
      </c>
      <c r="B16" s="4" t="s">
        <v>3</v>
      </c>
      <c r="C16" s="61" t="s">
        <v>67</v>
      </c>
      <c r="D16" s="49" t="s">
        <v>8</v>
      </c>
      <c r="E16" s="38">
        <v>8000</v>
      </c>
      <c r="F16" s="58">
        <f t="shared" si="0"/>
        <v>800</v>
      </c>
      <c r="G16" s="58">
        <v>100</v>
      </c>
      <c r="H16" s="59">
        <f t="shared" si="1"/>
        <v>900</v>
      </c>
      <c r="I16" s="58">
        <v>1000</v>
      </c>
      <c r="J16" s="62">
        <f>I16-H16</f>
        <v>100</v>
      </c>
      <c r="K16" s="57"/>
      <c r="L16" s="38">
        <v>14000</v>
      </c>
      <c r="M16" s="58">
        <f t="shared" si="3"/>
        <v>700</v>
      </c>
      <c r="N16" s="58">
        <v>100</v>
      </c>
      <c r="O16" s="59">
        <f t="shared" si="4"/>
        <v>800</v>
      </c>
      <c r="P16" s="58">
        <v>1000</v>
      </c>
      <c r="Q16" s="62">
        <f>P16-O16</f>
        <v>200</v>
      </c>
    </row>
    <row r="17" spans="1:17" ht="13.5">
      <c r="A17" s="60">
        <v>13</v>
      </c>
      <c r="B17" s="4" t="s">
        <v>3</v>
      </c>
      <c r="C17" s="61" t="s">
        <v>68</v>
      </c>
      <c r="D17" s="49" t="s">
        <v>14</v>
      </c>
      <c r="E17" s="38">
        <v>8000</v>
      </c>
      <c r="F17" s="58">
        <f t="shared" si="0"/>
        <v>800</v>
      </c>
      <c r="G17" s="58">
        <v>100</v>
      </c>
      <c r="H17" s="59">
        <f t="shared" si="1"/>
        <v>900</v>
      </c>
      <c r="I17" s="58">
        <v>1000</v>
      </c>
      <c r="J17" s="62">
        <f>I17-H17</f>
        <v>100</v>
      </c>
      <c r="K17" s="57"/>
      <c r="L17" s="38">
        <v>14000</v>
      </c>
      <c r="M17" s="58">
        <f t="shared" si="3"/>
        <v>700</v>
      </c>
      <c r="N17" s="58">
        <v>100</v>
      </c>
      <c r="O17" s="59">
        <f t="shared" si="4"/>
        <v>800</v>
      </c>
      <c r="P17" s="58">
        <v>1000</v>
      </c>
      <c r="Q17" s="62">
        <f>P17-O17</f>
        <v>200</v>
      </c>
    </row>
    <row r="18" spans="1:17" ht="13.5">
      <c r="A18" s="60">
        <v>14</v>
      </c>
      <c r="B18" s="4" t="s">
        <v>3</v>
      </c>
      <c r="C18" s="61" t="s">
        <v>71</v>
      </c>
      <c r="D18" s="49" t="s">
        <v>16</v>
      </c>
      <c r="E18" s="38">
        <v>8000</v>
      </c>
      <c r="F18" s="58">
        <f t="shared" si="0"/>
        <v>800</v>
      </c>
      <c r="G18" s="58">
        <v>100</v>
      </c>
      <c r="H18" s="59">
        <f t="shared" si="1"/>
        <v>900</v>
      </c>
      <c r="I18" s="58">
        <v>1000</v>
      </c>
      <c r="J18" s="62">
        <f>I18-H18</f>
        <v>100</v>
      </c>
      <c r="K18" s="57"/>
      <c r="L18" s="38">
        <v>14000</v>
      </c>
      <c r="M18" s="58">
        <f t="shared" si="3"/>
        <v>700</v>
      </c>
      <c r="N18" s="58">
        <v>100</v>
      </c>
      <c r="O18" s="59">
        <f t="shared" si="4"/>
        <v>800</v>
      </c>
      <c r="P18" s="58">
        <v>1000</v>
      </c>
      <c r="Q18" s="62">
        <f>P18-O18</f>
        <v>200</v>
      </c>
    </row>
    <row r="19" spans="1:17" ht="13.5">
      <c r="A19" s="60">
        <v>15</v>
      </c>
      <c r="B19" s="4" t="s">
        <v>3</v>
      </c>
      <c r="C19" s="61" t="s">
        <v>77</v>
      </c>
      <c r="D19" s="49" t="s">
        <v>55</v>
      </c>
      <c r="E19" s="38">
        <v>8000</v>
      </c>
      <c r="F19" s="58">
        <f t="shared" si="0"/>
        <v>800</v>
      </c>
      <c r="G19" s="58">
        <v>100</v>
      </c>
      <c r="H19" s="59">
        <f t="shared" si="1"/>
        <v>900</v>
      </c>
      <c r="I19" s="58"/>
      <c r="J19" s="62" t="s">
        <v>125</v>
      </c>
      <c r="K19" s="57"/>
      <c r="L19" s="38">
        <v>14000</v>
      </c>
      <c r="M19" s="58">
        <f t="shared" si="3"/>
        <v>700</v>
      </c>
      <c r="N19" s="58">
        <v>100</v>
      </c>
      <c r="O19" s="59">
        <f t="shared" si="4"/>
        <v>800</v>
      </c>
      <c r="P19" s="58"/>
      <c r="Q19" s="62" t="s">
        <v>125</v>
      </c>
    </row>
    <row r="20" spans="1:17" ht="13.5">
      <c r="A20" s="60">
        <v>16</v>
      </c>
      <c r="B20" s="4" t="s">
        <v>3</v>
      </c>
      <c r="C20" s="61" t="s">
        <v>76</v>
      </c>
      <c r="D20" s="49" t="s">
        <v>51</v>
      </c>
      <c r="E20" s="38">
        <v>10000</v>
      </c>
      <c r="F20" s="58">
        <f t="shared" si="0"/>
        <v>1000</v>
      </c>
      <c r="G20" s="58">
        <v>100</v>
      </c>
      <c r="H20" s="59">
        <f t="shared" si="1"/>
        <v>1100</v>
      </c>
      <c r="I20" s="58">
        <v>1200</v>
      </c>
      <c r="J20" s="62">
        <f>I20-H20</f>
        <v>100</v>
      </c>
      <c r="K20" s="57"/>
      <c r="L20" s="38">
        <v>18000</v>
      </c>
      <c r="M20" s="58">
        <f t="shared" si="3"/>
        <v>900</v>
      </c>
      <c r="N20" s="58">
        <v>100</v>
      </c>
      <c r="O20" s="59">
        <f t="shared" si="4"/>
        <v>1000</v>
      </c>
      <c r="P20" s="58">
        <v>1200</v>
      </c>
      <c r="Q20" s="62">
        <f>P20-O20</f>
        <v>200</v>
      </c>
    </row>
    <row r="21" spans="1:17" ht="13.5">
      <c r="A21" s="60">
        <v>17</v>
      </c>
      <c r="B21" s="4" t="s">
        <v>4</v>
      </c>
      <c r="C21" s="61" t="s">
        <v>81</v>
      </c>
      <c r="D21" s="49" t="s">
        <v>9</v>
      </c>
      <c r="E21" s="38">
        <v>10000</v>
      </c>
      <c r="F21" s="58">
        <f t="shared" si="0"/>
        <v>1000</v>
      </c>
      <c r="G21" s="58">
        <v>100</v>
      </c>
      <c r="H21" s="59">
        <f t="shared" si="1"/>
        <v>1100</v>
      </c>
      <c r="I21" s="58"/>
      <c r="J21" s="62" t="s">
        <v>125</v>
      </c>
      <c r="K21" s="57"/>
      <c r="L21" s="38">
        <v>18000</v>
      </c>
      <c r="M21" s="58">
        <f t="shared" si="3"/>
        <v>900</v>
      </c>
      <c r="N21" s="58">
        <v>100</v>
      </c>
      <c r="O21" s="59">
        <f t="shared" si="4"/>
        <v>1000</v>
      </c>
      <c r="P21" s="58"/>
      <c r="Q21" s="62" t="s">
        <v>125</v>
      </c>
    </row>
    <row r="22" spans="1:17" ht="13.5">
      <c r="A22" s="60">
        <v>18</v>
      </c>
      <c r="B22" s="4" t="s">
        <v>4</v>
      </c>
      <c r="C22" s="61" t="s">
        <v>82</v>
      </c>
      <c r="D22" s="49" t="s">
        <v>10</v>
      </c>
      <c r="E22" s="38">
        <v>10000</v>
      </c>
      <c r="F22" s="58">
        <f t="shared" si="0"/>
        <v>1000</v>
      </c>
      <c r="G22" s="58">
        <v>100</v>
      </c>
      <c r="H22" s="59">
        <f t="shared" si="1"/>
        <v>1100</v>
      </c>
      <c r="I22" s="58"/>
      <c r="J22" s="62" t="s">
        <v>125</v>
      </c>
      <c r="K22" s="57"/>
      <c r="L22" s="38">
        <v>18000</v>
      </c>
      <c r="M22" s="58">
        <f t="shared" si="3"/>
        <v>900</v>
      </c>
      <c r="N22" s="58">
        <v>100</v>
      </c>
      <c r="O22" s="59">
        <f t="shared" si="4"/>
        <v>1000</v>
      </c>
      <c r="P22" s="58"/>
      <c r="Q22" s="62" t="s">
        <v>125</v>
      </c>
    </row>
    <row r="23" spans="1:17" ht="13.5">
      <c r="A23" s="60">
        <v>19</v>
      </c>
      <c r="B23" s="4" t="s">
        <v>4</v>
      </c>
      <c r="C23" s="61" t="s">
        <v>83</v>
      </c>
      <c r="D23" s="49" t="s">
        <v>18</v>
      </c>
      <c r="E23" s="38">
        <v>10000</v>
      </c>
      <c r="F23" s="58">
        <f t="shared" si="0"/>
        <v>1000</v>
      </c>
      <c r="G23" s="58">
        <v>100</v>
      </c>
      <c r="H23" s="59">
        <f t="shared" si="1"/>
        <v>1100</v>
      </c>
      <c r="I23" s="58">
        <v>1200</v>
      </c>
      <c r="J23" s="62">
        <f aca="true" t="shared" si="6" ref="J23:J66">I23-H23</f>
        <v>100</v>
      </c>
      <c r="K23" s="57"/>
      <c r="L23" s="38">
        <v>18000</v>
      </c>
      <c r="M23" s="58">
        <f t="shared" si="3"/>
        <v>900</v>
      </c>
      <c r="N23" s="58">
        <v>100</v>
      </c>
      <c r="O23" s="59">
        <f t="shared" si="4"/>
        <v>1000</v>
      </c>
      <c r="P23" s="58">
        <v>1200</v>
      </c>
      <c r="Q23" s="62">
        <f aca="true" t="shared" si="7" ref="Q23:Q66">P23-O23</f>
        <v>200</v>
      </c>
    </row>
    <row r="24" spans="1:17" ht="13.5">
      <c r="A24" s="60">
        <v>20</v>
      </c>
      <c r="B24" s="4" t="s">
        <v>4</v>
      </c>
      <c r="C24" s="61" t="s">
        <v>84</v>
      </c>
      <c r="D24" s="49" t="s">
        <v>19</v>
      </c>
      <c r="E24" s="38">
        <v>10000</v>
      </c>
      <c r="F24" s="58">
        <f t="shared" si="0"/>
        <v>1000</v>
      </c>
      <c r="G24" s="58">
        <v>100</v>
      </c>
      <c r="H24" s="59">
        <f t="shared" si="1"/>
        <v>1100</v>
      </c>
      <c r="I24" s="58">
        <v>1200</v>
      </c>
      <c r="J24" s="62">
        <f t="shared" si="6"/>
        <v>100</v>
      </c>
      <c r="K24" s="57"/>
      <c r="L24" s="38">
        <v>18000</v>
      </c>
      <c r="M24" s="58">
        <f t="shared" si="3"/>
        <v>900</v>
      </c>
      <c r="N24" s="58">
        <v>100</v>
      </c>
      <c r="O24" s="59">
        <f t="shared" si="4"/>
        <v>1000</v>
      </c>
      <c r="P24" s="58">
        <v>1200</v>
      </c>
      <c r="Q24" s="62">
        <f t="shared" si="7"/>
        <v>200</v>
      </c>
    </row>
    <row r="25" spans="1:17" ht="13.5">
      <c r="A25" s="60">
        <v>21</v>
      </c>
      <c r="B25" s="4" t="s">
        <v>4</v>
      </c>
      <c r="C25" s="61" t="s">
        <v>85</v>
      </c>
      <c r="D25" s="49" t="s">
        <v>21</v>
      </c>
      <c r="E25" s="38">
        <v>10000</v>
      </c>
      <c r="F25" s="58">
        <f t="shared" si="0"/>
        <v>1000</v>
      </c>
      <c r="G25" s="58">
        <v>100</v>
      </c>
      <c r="H25" s="59">
        <f t="shared" si="1"/>
        <v>1100</v>
      </c>
      <c r="I25" s="58">
        <v>1200</v>
      </c>
      <c r="J25" s="62">
        <f t="shared" si="6"/>
        <v>100</v>
      </c>
      <c r="K25" s="57"/>
      <c r="L25" s="38">
        <v>18000</v>
      </c>
      <c r="M25" s="58">
        <f t="shared" si="3"/>
        <v>900</v>
      </c>
      <c r="N25" s="58">
        <v>100</v>
      </c>
      <c r="O25" s="59">
        <f t="shared" si="4"/>
        <v>1000</v>
      </c>
      <c r="P25" s="58">
        <v>1200</v>
      </c>
      <c r="Q25" s="62">
        <f t="shared" si="7"/>
        <v>200</v>
      </c>
    </row>
    <row r="26" spans="1:17" ht="13.5">
      <c r="A26" s="60">
        <v>22</v>
      </c>
      <c r="B26" s="4" t="s">
        <v>4</v>
      </c>
      <c r="C26" s="61" t="s">
        <v>86</v>
      </c>
      <c r="D26" s="49" t="s">
        <v>22</v>
      </c>
      <c r="E26" s="38">
        <v>10000</v>
      </c>
      <c r="F26" s="58">
        <f t="shared" si="0"/>
        <v>1000</v>
      </c>
      <c r="G26" s="58">
        <v>100</v>
      </c>
      <c r="H26" s="59">
        <f t="shared" si="1"/>
        <v>1100</v>
      </c>
      <c r="I26" s="58">
        <v>1200</v>
      </c>
      <c r="J26" s="62">
        <f t="shared" si="6"/>
        <v>100</v>
      </c>
      <c r="K26" s="57"/>
      <c r="L26" s="38">
        <v>18000</v>
      </c>
      <c r="M26" s="58">
        <f t="shared" si="3"/>
        <v>900</v>
      </c>
      <c r="N26" s="58">
        <v>100</v>
      </c>
      <c r="O26" s="59">
        <f t="shared" si="4"/>
        <v>1000</v>
      </c>
      <c r="P26" s="58">
        <v>1200</v>
      </c>
      <c r="Q26" s="62">
        <f t="shared" si="7"/>
        <v>200</v>
      </c>
    </row>
    <row r="27" spans="1:17" ht="13.5">
      <c r="A27" s="60">
        <v>23</v>
      </c>
      <c r="B27" s="4" t="s">
        <v>4</v>
      </c>
      <c r="C27" s="61" t="s">
        <v>87</v>
      </c>
      <c r="D27" s="49" t="s">
        <v>23</v>
      </c>
      <c r="E27" s="38">
        <v>10000</v>
      </c>
      <c r="F27" s="58">
        <f t="shared" si="0"/>
        <v>1000</v>
      </c>
      <c r="G27" s="58">
        <v>100</v>
      </c>
      <c r="H27" s="59">
        <f t="shared" si="1"/>
        <v>1100</v>
      </c>
      <c r="I27" s="58">
        <v>1200</v>
      </c>
      <c r="J27" s="62">
        <f t="shared" si="6"/>
        <v>100</v>
      </c>
      <c r="K27" s="57"/>
      <c r="L27" s="38">
        <v>18000</v>
      </c>
      <c r="M27" s="58">
        <f t="shared" si="3"/>
        <v>900</v>
      </c>
      <c r="N27" s="58">
        <v>100</v>
      </c>
      <c r="O27" s="59">
        <f t="shared" si="4"/>
        <v>1000</v>
      </c>
      <c r="P27" s="58">
        <v>1200</v>
      </c>
      <c r="Q27" s="62">
        <f t="shared" si="7"/>
        <v>200</v>
      </c>
    </row>
    <row r="28" spans="1:17" ht="13.5">
      <c r="A28" s="60">
        <v>24</v>
      </c>
      <c r="B28" s="4" t="s">
        <v>4</v>
      </c>
      <c r="C28" s="61" t="s">
        <v>88</v>
      </c>
      <c r="D28" s="49" t="s">
        <v>24</v>
      </c>
      <c r="E28" s="38">
        <v>10000</v>
      </c>
      <c r="F28" s="58">
        <f t="shared" si="0"/>
        <v>1000</v>
      </c>
      <c r="G28" s="58">
        <v>100</v>
      </c>
      <c r="H28" s="59">
        <f t="shared" si="1"/>
        <v>1100</v>
      </c>
      <c r="I28" s="58">
        <v>1200</v>
      </c>
      <c r="J28" s="62">
        <f t="shared" si="6"/>
        <v>100</v>
      </c>
      <c r="K28" s="57"/>
      <c r="L28" s="38">
        <v>18000</v>
      </c>
      <c r="M28" s="58">
        <f t="shared" si="3"/>
        <v>900</v>
      </c>
      <c r="N28" s="58">
        <v>100</v>
      </c>
      <c r="O28" s="59">
        <f t="shared" si="4"/>
        <v>1000</v>
      </c>
      <c r="P28" s="58">
        <v>1200</v>
      </c>
      <c r="Q28" s="62">
        <f t="shared" si="7"/>
        <v>200</v>
      </c>
    </row>
    <row r="29" spans="1:17" ht="13.5">
      <c r="A29" s="60">
        <v>25</v>
      </c>
      <c r="B29" s="4" t="s">
        <v>4</v>
      </c>
      <c r="C29" s="61" t="s">
        <v>4</v>
      </c>
      <c r="D29" s="49" t="s">
        <v>25</v>
      </c>
      <c r="E29" s="38">
        <v>10000</v>
      </c>
      <c r="F29" s="58">
        <f t="shared" si="0"/>
        <v>1000</v>
      </c>
      <c r="G29" s="58">
        <v>100</v>
      </c>
      <c r="H29" s="59">
        <f t="shared" si="1"/>
        <v>1100</v>
      </c>
      <c r="I29" s="58">
        <v>1200</v>
      </c>
      <c r="J29" s="62">
        <f t="shared" si="6"/>
        <v>100</v>
      </c>
      <c r="K29" s="57"/>
      <c r="L29" s="38">
        <v>18000</v>
      </c>
      <c r="M29" s="58">
        <f t="shared" si="3"/>
        <v>900</v>
      </c>
      <c r="N29" s="58">
        <v>100</v>
      </c>
      <c r="O29" s="59">
        <f t="shared" si="4"/>
        <v>1000</v>
      </c>
      <c r="P29" s="58">
        <v>1200</v>
      </c>
      <c r="Q29" s="62">
        <f t="shared" si="7"/>
        <v>200</v>
      </c>
    </row>
    <row r="30" spans="1:17" ht="13.5">
      <c r="A30" s="60">
        <v>26</v>
      </c>
      <c r="B30" s="4" t="s">
        <v>4</v>
      </c>
      <c r="C30" s="61" t="s">
        <v>89</v>
      </c>
      <c r="D30" s="49" t="s">
        <v>26</v>
      </c>
      <c r="E30" s="38">
        <v>10000</v>
      </c>
      <c r="F30" s="58">
        <f t="shared" si="0"/>
        <v>1000</v>
      </c>
      <c r="G30" s="58">
        <v>100</v>
      </c>
      <c r="H30" s="59">
        <f t="shared" si="1"/>
        <v>1100</v>
      </c>
      <c r="I30" s="58">
        <v>1200</v>
      </c>
      <c r="J30" s="62">
        <f t="shared" si="6"/>
        <v>100</v>
      </c>
      <c r="K30" s="57"/>
      <c r="L30" s="38">
        <v>18000</v>
      </c>
      <c r="M30" s="58">
        <f t="shared" si="3"/>
        <v>900</v>
      </c>
      <c r="N30" s="58">
        <v>100</v>
      </c>
      <c r="O30" s="59">
        <f t="shared" si="4"/>
        <v>1000</v>
      </c>
      <c r="P30" s="58">
        <v>1200</v>
      </c>
      <c r="Q30" s="62">
        <f t="shared" si="7"/>
        <v>200</v>
      </c>
    </row>
    <row r="31" spans="1:17" ht="13.5">
      <c r="A31" s="60">
        <v>27</v>
      </c>
      <c r="B31" s="4" t="s">
        <v>4</v>
      </c>
      <c r="C31" s="61" t="s">
        <v>90</v>
      </c>
      <c r="D31" s="49" t="s">
        <v>27</v>
      </c>
      <c r="E31" s="38">
        <v>10000</v>
      </c>
      <c r="F31" s="58">
        <f t="shared" si="0"/>
        <v>1000</v>
      </c>
      <c r="G31" s="58">
        <v>100</v>
      </c>
      <c r="H31" s="59">
        <f t="shared" si="1"/>
        <v>1100</v>
      </c>
      <c r="I31" s="58">
        <v>1200</v>
      </c>
      <c r="J31" s="62">
        <f t="shared" si="6"/>
        <v>100</v>
      </c>
      <c r="K31" s="57"/>
      <c r="L31" s="38">
        <v>18000</v>
      </c>
      <c r="M31" s="58">
        <f t="shared" si="3"/>
        <v>900</v>
      </c>
      <c r="N31" s="58">
        <v>100</v>
      </c>
      <c r="O31" s="59">
        <f t="shared" si="4"/>
        <v>1000</v>
      </c>
      <c r="P31" s="58">
        <v>1200</v>
      </c>
      <c r="Q31" s="62">
        <f t="shared" si="7"/>
        <v>200</v>
      </c>
    </row>
    <row r="32" spans="1:17" ht="13.5">
      <c r="A32" s="60">
        <v>28</v>
      </c>
      <c r="B32" s="4" t="s">
        <v>4</v>
      </c>
      <c r="C32" s="61" t="s">
        <v>91</v>
      </c>
      <c r="D32" s="49" t="s">
        <v>28</v>
      </c>
      <c r="E32" s="38">
        <v>10000</v>
      </c>
      <c r="F32" s="58">
        <f t="shared" si="0"/>
        <v>1000</v>
      </c>
      <c r="G32" s="58">
        <v>100</v>
      </c>
      <c r="H32" s="59">
        <f t="shared" si="1"/>
        <v>1100</v>
      </c>
      <c r="I32" s="58">
        <v>1200</v>
      </c>
      <c r="J32" s="62">
        <f t="shared" si="6"/>
        <v>100</v>
      </c>
      <c r="K32" s="57"/>
      <c r="L32" s="38">
        <v>18000</v>
      </c>
      <c r="M32" s="58">
        <f t="shared" si="3"/>
        <v>900</v>
      </c>
      <c r="N32" s="58">
        <v>100</v>
      </c>
      <c r="O32" s="59">
        <f t="shared" si="4"/>
        <v>1000</v>
      </c>
      <c r="P32" s="58">
        <v>1200</v>
      </c>
      <c r="Q32" s="62">
        <f t="shared" si="7"/>
        <v>200</v>
      </c>
    </row>
    <row r="33" spans="1:17" ht="13.5">
      <c r="A33" s="60">
        <v>29</v>
      </c>
      <c r="B33" s="4" t="s">
        <v>4</v>
      </c>
      <c r="C33" s="61" t="s">
        <v>92</v>
      </c>
      <c r="D33" s="49" t="s">
        <v>29</v>
      </c>
      <c r="E33" s="38">
        <v>10000</v>
      </c>
      <c r="F33" s="58">
        <f t="shared" si="0"/>
        <v>1000</v>
      </c>
      <c r="G33" s="58">
        <v>100</v>
      </c>
      <c r="H33" s="59">
        <f t="shared" si="1"/>
        <v>1100</v>
      </c>
      <c r="I33" s="58">
        <v>1200</v>
      </c>
      <c r="J33" s="62">
        <f t="shared" si="6"/>
        <v>100</v>
      </c>
      <c r="K33" s="57"/>
      <c r="L33" s="38">
        <v>18000</v>
      </c>
      <c r="M33" s="58">
        <f t="shared" si="3"/>
        <v>900</v>
      </c>
      <c r="N33" s="58">
        <v>100</v>
      </c>
      <c r="O33" s="59">
        <f t="shared" si="4"/>
        <v>1000</v>
      </c>
      <c r="P33" s="58">
        <v>1200</v>
      </c>
      <c r="Q33" s="62">
        <f t="shared" si="7"/>
        <v>200</v>
      </c>
    </row>
    <row r="34" spans="1:17" ht="13.5">
      <c r="A34" s="60">
        <v>30</v>
      </c>
      <c r="B34" s="4" t="s">
        <v>4</v>
      </c>
      <c r="C34" s="61" t="s">
        <v>93</v>
      </c>
      <c r="D34" s="49" t="s">
        <v>30</v>
      </c>
      <c r="E34" s="38">
        <v>10000</v>
      </c>
      <c r="F34" s="58">
        <f t="shared" si="0"/>
        <v>1000</v>
      </c>
      <c r="G34" s="58">
        <v>100</v>
      </c>
      <c r="H34" s="59">
        <f t="shared" si="1"/>
        <v>1100</v>
      </c>
      <c r="I34" s="58">
        <v>1200</v>
      </c>
      <c r="J34" s="62">
        <f t="shared" si="6"/>
        <v>100</v>
      </c>
      <c r="K34" s="57"/>
      <c r="L34" s="38">
        <v>18000</v>
      </c>
      <c r="M34" s="58">
        <f t="shared" si="3"/>
        <v>900</v>
      </c>
      <c r="N34" s="58">
        <v>100</v>
      </c>
      <c r="O34" s="59">
        <f t="shared" si="4"/>
        <v>1000</v>
      </c>
      <c r="P34" s="58">
        <v>1200</v>
      </c>
      <c r="Q34" s="62">
        <f t="shared" si="7"/>
        <v>200</v>
      </c>
    </row>
    <row r="35" spans="1:17" ht="13.5">
      <c r="A35" s="60">
        <v>31</v>
      </c>
      <c r="B35" s="4" t="s">
        <v>4</v>
      </c>
      <c r="C35" s="61" t="s">
        <v>94</v>
      </c>
      <c r="D35" s="49" t="s">
        <v>31</v>
      </c>
      <c r="E35" s="38">
        <v>10000</v>
      </c>
      <c r="F35" s="58">
        <f t="shared" si="0"/>
        <v>1000</v>
      </c>
      <c r="G35" s="58">
        <v>100</v>
      </c>
      <c r="H35" s="59">
        <f t="shared" si="1"/>
        <v>1100</v>
      </c>
      <c r="I35" s="58">
        <v>1200</v>
      </c>
      <c r="J35" s="62">
        <f t="shared" si="6"/>
        <v>100</v>
      </c>
      <c r="K35" s="57"/>
      <c r="L35" s="38">
        <v>18000</v>
      </c>
      <c r="M35" s="58">
        <f t="shared" si="3"/>
        <v>900</v>
      </c>
      <c r="N35" s="58">
        <v>100</v>
      </c>
      <c r="O35" s="59">
        <f t="shared" si="4"/>
        <v>1000</v>
      </c>
      <c r="P35" s="58">
        <v>1200</v>
      </c>
      <c r="Q35" s="62">
        <f t="shared" si="7"/>
        <v>200</v>
      </c>
    </row>
    <row r="36" spans="1:17" ht="13.5">
      <c r="A36" s="60">
        <v>32</v>
      </c>
      <c r="B36" s="4" t="s">
        <v>4</v>
      </c>
      <c r="C36" s="61" t="s">
        <v>95</v>
      </c>
      <c r="D36" s="49" t="s">
        <v>32</v>
      </c>
      <c r="E36" s="38">
        <v>10000</v>
      </c>
      <c r="F36" s="58">
        <f t="shared" si="0"/>
        <v>1000</v>
      </c>
      <c r="G36" s="58">
        <v>100</v>
      </c>
      <c r="H36" s="59">
        <f t="shared" si="1"/>
        <v>1100</v>
      </c>
      <c r="I36" s="58">
        <v>1200</v>
      </c>
      <c r="J36" s="62">
        <f t="shared" si="6"/>
        <v>100</v>
      </c>
      <c r="K36" s="57"/>
      <c r="L36" s="38">
        <v>18000</v>
      </c>
      <c r="M36" s="58">
        <f t="shared" si="3"/>
        <v>900</v>
      </c>
      <c r="N36" s="58">
        <v>100</v>
      </c>
      <c r="O36" s="59">
        <f t="shared" si="4"/>
        <v>1000</v>
      </c>
      <c r="P36" s="58">
        <v>1200</v>
      </c>
      <c r="Q36" s="62">
        <f t="shared" si="7"/>
        <v>200</v>
      </c>
    </row>
    <row r="37" spans="1:17" ht="13.5">
      <c r="A37" s="60">
        <v>33</v>
      </c>
      <c r="B37" s="4" t="s">
        <v>4</v>
      </c>
      <c r="C37" s="61" t="s">
        <v>96</v>
      </c>
      <c r="D37" s="49" t="s">
        <v>36</v>
      </c>
      <c r="E37" s="38">
        <v>10000</v>
      </c>
      <c r="F37" s="58">
        <f t="shared" si="0"/>
        <v>1000</v>
      </c>
      <c r="G37" s="58">
        <v>100</v>
      </c>
      <c r="H37" s="59">
        <f t="shared" si="1"/>
        <v>1100</v>
      </c>
      <c r="I37" s="58">
        <v>1200</v>
      </c>
      <c r="J37" s="62">
        <f t="shared" si="6"/>
        <v>100</v>
      </c>
      <c r="K37" s="57"/>
      <c r="L37" s="38">
        <v>18000</v>
      </c>
      <c r="M37" s="58">
        <f t="shared" si="3"/>
        <v>900</v>
      </c>
      <c r="N37" s="58">
        <v>100</v>
      </c>
      <c r="O37" s="59">
        <f t="shared" si="4"/>
        <v>1000</v>
      </c>
      <c r="P37" s="58">
        <v>1200</v>
      </c>
      <c r="Q37" s="62">
        <f t="shared" si="7"/>
        <v>200</v>
      </c>
    </row>
    <row r="38" spans="1:17" ht="13.5">
      <c r="A38" s="60">
        <v>34</v>
      </c>
      <c r="B38" s="4" t="s">
        <v>4</v>
      </c>
      <c r="C38" s="61" t="s">
        <v>97</v>
      </c>
      <c r="D38" s="49" t="s">
        <v>38</v>
      </c>
      <c r="E38" s="38">
        <v>10000</v>
      </c>
      <c r="F38" s="58">
        <f t="shared" si="0"/>
        <v>1000</v>
      </c>
      <c r="G38" s="58">
        <v>100</v>
      </c>
      <c r="H38" s="59">
        <f t="shared" si="1"/>
        <v>1100</v>
      </c>
      <c r="I38" s="58">
        <v>1200</v>
      </c>
      <c r="J38" s="62">
        <f t="shared" si="6"/>
        <v>100</v>
      </c>
      <c r="K38" s="57"/>
      <c r="L38" s="38">
        <v>18000</v>
      </c>
      <c r="M38" s="58">
        <f t="shared" si="3"/>
        <v>900</v>
      </c>
      <c r="N38" s="58">
        <v>100</v>
      </c>
      <c r="O38" s="59">
        <f t="shared" si="4"/>
        <v>1000</v>
      </c>
      <c r="P38" s="58">
        <v>1200</v>
      </c>
      <c r="Q38" s="62">
        <f t="shared" si="7"/>
        <v>200</v>
      </c>
    </row>
    <row r="39" spans="1:17" ht="13.5">
      <c r="A39" s="60">
        <v>35</v>
      </c>
      <c r="B39" s="4" t="s">
        <v>4</v>
      </c>
      <c r="C39" s="61" t="s">
        <v>98</v>
      </c>
      <c r="D39" s="49" t="s">
        <v>40</v>
      </c>
      <c r="E39" s="38">
        <v>10000</v>
      </c>
      <c r="F39" s="58">
        <f t="shared" si="0"/>
        <v>1000</v>
      </c>
      <c r="G39" s="58">
        <v>100</v>
      </c>
      <c r="H39" s="59">
        <f t="shared" si="1"/>
        <v>1100</v>
      </c>
      <c r="I39" s="58">
        <v>1200</v>
      </c>
      <c r="J39" s="62">
        <f t="shared" si="6"/>
        <v>100</v>
      </c>
      <c r="K39" s="57"/>
      <c r="L39" s="38">
        <v>18000</v>
      </c>
      <c r="M39" s="58">
        <f t="shared" si="3"/>
        <v>900</v>
      </c>
      <c r="N39" s="58">
        <v>100</v>
      </c>
      <c r="O39" s="59">
        <f t="shared" si="4"/>
        <v>1000</v>
      </c>
      <c r="P39" s="58">
        <v>1200</v>
      </c>
      <c r="Q39" s="62">
        <f t="shared" si="7"/>
        <v>200</v>
      </c>
    </row>
    <row r="40" spans="1:17" ht="13.5">
      <c r="A40" s="60">
        <v>36</v>
      </c>
      <c r="B40" s="4" t="s">
        <v>4</v>
      </c>
      <c r="C40" s="61" t="s">
        <v>99</v>
      </c>
      <c r="D40" s="49" t="s">
        <v>41</v>
      </c>
      <c r="E40" s="38">
        <v>10000</v>
      </c>
      <c r="F40" s="58">
        <f t="shared" si="0"/>
        <v>1000</v>
      </c>
      <c r="G40" s="58">
        <v>100</v>
      </c>
      <c r="H40" s="59">
        <f t="shared" si="1"/>
        <v>1100</v>
      </c>
      <c r="I40" s="58">
        <v>1200</v>
      </c>
      <c r="J40" s="62">
        <f t="shared" si="6"/>
        <v>100</v>
      </c>
      <c r="K40" s="57"/>
      <c r="L40" s="38">
        <v>18000</v>
      </c>
      <c r="M40" s="58">
        <f t="shared" si="3"/>
        <v>900</v>
      </c>
      <c r="N40" s="58">
        <v>100</v>
      </c>
      <c r="O40" s="59">
        <f t="shared" si="4"/>
        <v>1000</v>
      </c>
      <c r="P40" s="58">
        <v>1200</v>
      </c>
      <c r="Q40" s="62">
        <f t="shared" si="7"/>
        <v>200</v>
      </c>
    </row>
    <row r="41" spans="1:17" ht="13.5">
      <c r="A41" s="60">
        <v>37</v>
      </c>
      <c r="B41" s="4" t="s">
        <v>4</v>
      </c>
      <c r="C41" s="61" t="s">
        <v>100</v>
      </c>
      <c r="D41" s="49" t="s">
        <v>42</v>
      </c>
      <c r="E41" s="38">
        <v>10000</v>
      </c>
      <c r="F41" s="58">
        <f t="shared" si="0"/>
        <v>1000</v>
      </c>
      <c r="G41" s="58">
        <v>100</v>
      </c>
      <c r="H41" s="59">
        <f t="shared" si="1"/>
        <v>1100</v>
      </c>
      <c r="I41" s="58">
        <v>1200</v>
      </c>
      <c r="J41" s="62">
        <f t="shared" si="6"/>
        <v>100</v>
      </c>
      <c r="K41" s="57"/>
      <c r="L41" s="38">
        <v>18000</v>
      </c>
      <c r="M41" s="58">
        <f t="shared" si="3"/>
        <v>900</v>
      </c>
      <c r="N41" s="58">
        <v>100</v>
      </c>
      <c r="O41" s="59">
        <f t="shared" si="4"/>
        <v>1000</v>
      </c>
      <c r="P41" s="58">
        <v>1200</v>
      </c>
      <c r="Q41" s="62">
        <f t="shared" si="7"/>
        <v>200</v>
      </c>
    </row>
    <row r="42" spans="1:17" ht="13.5">
      <c r="A42" s="60">
        <v>38</v>
      </c>
      <c r="B42" s="4" t="s">
        <v>4</v>
      </c>
      <c r="C42" s="61" t="s">
        <v>101</v>
      </c>
      <c r="D42" s="49" t="s">
        <v>887</v>
      </c>
      <c r="E42" s="38">
        <v>10000</v>
      </c>
      <c r="F42" s="58">
        <f t="shared" si="0"/>
        <v>1000</v>
      </c>
      <c r="G42" s="58">
        <v>100</v>
      </c>
      <c r="H42" s="59">
        <f t="shared" si="1"/>
        <v>1100</v>
      </c>
      <c r="I42" s="58">
        <v>1200</v>
      </c>
      <c r="J42" s="62">
        <f t="shared" si="6"/>
        <v>100</v>
      </c>
      <c r="K42" s="57"/>
      <c r="L42" s="38">
        <v>18000</v>
      </c>
      <c r="M42" s="58">
        <f t="shared" si="3"/>
        <v>900</v>
      </c>
      <c r="N42" s="58">
        <v>100</v>
      </c>
      <c r="O42" s="59">
        <f t="shared" si="4"/>
        <v>1000</v>
      </c>
      <c r="P42" s="58">
        <v>1200</v>
      </c>
      <c r="Q42" s="62">
        <f t="shared" si="7"/>
        <v>200</v>
      </c>
    </row>
    <row r="43" spans="1:17" ht="13.5">
      <c r="A43" s="60">
        <v>39</v>
      </c>
      <c r="B43" s="4" t="s">
        <v>4</v>
      </c>
      <c r="C43" s="61" t="s">
        <v>102</v>
      </c>
      <c r="D43" s="49" t="s">
        <v>43</v>
      </c>
      <c r="E43" s="38">
        <v>10000</v>
      </c>
      <c r="F43" s="58">
        <f t="shared" si="0"/>
        <v>1000</v>
      </c>
      <c r="G43" s="58">
        <v>100</v>
      </c>
      <c r="H43" s="59">
        <f t="shared" si="1"/>
        <v>1100</v>
      </c>
      <c r="I43" s="58">
        <v>1200</v>
      </c>
      <c r="J43" s="62">
        <f t="shared" si="6"/>
        <v>100</v>
      </c>
      <c r="K43" s="57"/>
      <c r="L43" s="38">
        <v>18000</v>
      </c>
      <c r="M43" s="58">
        <f t="shared" si="3"/>
        <v>900</v>
      </c>
      <c r="N43" s="58">
        <v>100</v>
      </c>
      <c r="O43" s="59">
        <f t="shared" si="4"/>
        <v>1000</v>
      </c>
      <c r="P43" s="58">
        <v>1200</v>
      </c>
      <c r="Q43" s="62">
        <f t="shared" si="7"/>
        <v>200</v>
      </c>
    </row>
    <row r="44" spans="1:17" ht="14.25" thickBot="1">
      <c r="A44" s="63">
        <v>40</v>
      </c>
      <c r="B44" s="36" t="s">
        <v>4</v>
      </c>
      <c r="C44" s="64" t="s">
        <v>103</v>
      </c>
      <c r="D44" s="50" t="s">
        <v>44</v>
      </c>
      <c r="E44" s="39">
        <v>10000</v>
      </c>
      <c r="F44" s="65">
        <f t="shared" si="0"/>
        <v>1000</v>
      </c>
      <c r="G44" s="65">
        <v>100</v>
      </c>
      <c r="H44" s="66">
        <f t="shared" si="1"/>
        <v>1100</v>
      </c>
      <c r="I44" s="65">
        <v>1200</v>
      </c>
      <c r="J44" s="67">
        <f t="shared" si="6"/>
        <v>100</v>
      </c>
      <c r="K44" s="57"/>
      <c r="L44" s="39">
        <v>18000</v>
      </c>
      <c r="M44" s="65">
        <f t="shared" si="3"/>
        <v>900</v>
      </c>
      <c r="N44" s="65">
        <v>100</v>
      </c>
      <c r="O44" s="66">
        <f t="shared" si="4"/>
        <v>1000</v>
      </c>
      <c r="P44" s="65">
        <v>1200</v>
      </c>
      <c r="Q44" s="67">
        <f t="shared" si="7"/>
        <v>200</v>
      </c>
    </row>
    <row r="45" spans="1:17" ht="13.5">
      <c r="A45" s="68"/>
      <c r="B45" s="14"/>
      <c r="C45" s="69"/>
      <c r="D45" s="32"/>
      <c r="E45" s="33"/>
      <c r="F45" s="70"/>
      <c r="G45" s="70"/>
      <c r="H45" s="71"/>
      <c r="I45" s="70"/>
      <c r="J45" s="72"/>
      <c r="K45" s="57"/>
      <c r="L45" s="33"/>
      <c r="M45" s="70"/>
      <c r="N45" s="70"/>
      <c r="O45" s="71"/>
      <c r="P45" s="70"/>
      <c r="Q45" s="72"/>
    </row>
    <row r="46" spans="1:17" ht="12.75">
      <c r="A46" s="68"/>
      <c r="B46" s="68"/>
      <c r="C46" s="73" t="s">
        <v>125</v>
      </c>
      <c r="D46" s="69" t="s">
        <v>125</v>
      </c>
      <c r="E46" s="70"/>
      <c r="F46" s="70"/>
      <c r="G46" s="70"/>
      <c r="H46" s="71"/>
      <c r="I46" s="70"/>
      <c r="J46" s="72" t="s">
        <v>125</v>
      </c>
      <c r="K46" s="69"/>
      <c r="L46" s="70" t="s">
        <v>125</v>
      </c>
      <c r="M46" s="70"/>
      <c r="N46" s="70"/>
      <c r="O46" s="71"/>
      <c r="P46" s="70"/>
      <c r="Q46" s="72"/>
    </row>
    <row r="47" spans="1:17" ht="14.25" thickBot="1">
      <c r="A47" s="68"/>
      <c r="B47" s="14"/>
      <c r="C47" s="69"/>
      <c r="D47" s="32"/>
      <c r="E47" s="33"/>
      <c r="F47" s="70"/>
      <c r="G47" s="70"/>
      <c r="H47" s="71"/>
      <c r="I47" s="70"/>
      <c r="J47" s="72"/>
      <c r="K47" s="57"/>
      <c r="L47" s="33"/>
      <c r="M47" s="70"/>
      <c r="N47" s="70"/>
      <c r="O47" s="71"/>
      <c r="P47" s="70"/>
      <c r="Q47" s="72"/>
    </row>
    <row r="48" spans="1:17" ht="13.5">
      <c r="A48" s="52">
        <v>41</v>
      </c>
      <c r="B48" s="35" t="s">
        <v>4</v>
      </c>
      <c r="C48" s="53" t="s">
        <v>104</v>
      </c>
      <c r="D48" s="46" t="s">
        <v>45</v>
      </c>
      <c r="E48" s="37">
        <v>10000</v>
      </c>
      <c r="F48" s="54">
        <f t="shared" si="0"/>
        <v>1000</v>
      </c>
      <c r="G48" s="54">
        <v>100</v>
      </c>
      <c r="H48" s="55">
        <f t="shared" si="1"/>
        <v>1100</v>
      </c>
      <c r="I48" s="54">
        <v>1200</v>
      </c>
      <c r="J48" s="56">
        <f t="shared" si="6"/>
        <v>100</v>
      </c>
      <c r="K48" s="57"/>
      <c r="L48" s="37">
        <v>18000</v>
      </c>
      <c r="M48" s="54">
        <f t="shared" si="3"/>
        <v>900</v>
      </c>
      <c r="N48" s="54">
        <v>100</v>
      </c>
      <c r="O48" s="55">
        <f t="shared" si="4"/>
        <v>1000</v>
      </c>
      <c r="P48" s="54">
        <v>1200</v>
      </c>
      <c r="Q48" s="56">
        <f t="shared" si="7"/>
        <v>200</v>
      </c>
    </row>
    <row r="49" spans="1:17" ht="13.5">
      <c r="A49" s="74">
        <v>42</v>
      </c>
      <c r="B49" s="31" t="s">
        <v>4</v>
      </c>
      <c r="C49" s="75" t="s">
        <v>105</v>
      </c>
      <c r="D49" s="47" t="s">
        <v>46</v>
      </c>
      <c r="E49" s="40">
        <v>10000</v>
      </c>
      <c r="F49" s="76">
        <f t="shared" si="0"/>
        <v>1000</v>
      </c>
      <c r="G49" s="76">
        <v>100</v>
      </c>
      <c r="H49" s="77">
        <f t="shared" si="1"/>
        <v>1100</v>
      </c>
      <c r="I49" s="76">
        <v>1200</v>
      </c>
      <c r="J49" s="78">
        <f t="shared" si="6"/>
        <v>100</v>
      </c>
      <c r="K49" s="57"/>
      <c r="L49" s="40">
        <v>18000</v>
      </c>
      <c r="M49" s="76">
        <f t="shared" si="3"/>
        <v>900</v>
      </c>
      <c r="N49" s="76">
        <v>100</v>
      </c>
      <c r="O49" s="77">
        <f t="shared" si="4"/>
        <v>1000</v>
      </c>
      <c r="P49" s="76">
        <v>1200</v>
      </c>
      <c r="Q49" s="78">
        <f t="shared" si="7"/>
        <v>200</v>
      </c>
    </row>
    <row r="50" spans="1:17" ht="13.5">
      <c r="A50" s="79">
        <v>43</v>
      </c>
      <c r="B50" s="15" t="s">
        <v>4</v>
      </c>
      <c r="C50" s="80" t="s">
        <v>106</v>
      </c>
      <c r="D50" s="48" t="s">
        <v>47</v>
      </c>
      <c r="E50" s="41">
        <v>10000</v>
      </c>
      <c r="F50" s="81">
        <f t="shared" si="0"/>
        <v>1000</v>
      </c>
      <c r="G50" s="81">
        <v>100</v>
      </c>
      <c r="H50" s="82">
        <f t="shared" si="1"/>
        <v>1100</v>
      </c>
      <c r="I50" s="81">
        <v>1200</v>
      </c>
      <c r="J50" s="83">
        <f t="shared" si="6"/>
        <v>100</v>
      </c>
      <c r="K50" s="57"/>
      <c r="L50" s="41">
        <v>18000</v>
      </c>
      <c r="M50" s="81">
        <f t="shared" si="3"/>
        <v>900</v>
      </c>
      <c r="N50" s="81">
        <v>100</v>
      </c>
      <c r="O50" s="82">
        <f t="shared" si="4"/>
        <v>1000</v>
      </c>
      <c r="P50" s="81">
        <v>1200</v>
      </c>
      <c r="Q50" s="83">
        <f t="shared" si="7"/>
        <v>200</v>
      </c>
    </row>
    <row r="51" spans="1:17" ht="13.5">
      <c r="A51" s="60">
        <v>44</v>
      </c>
      <c r="B51" s="4" t="s">
        <v>4</v>
      </c>
      <c r="C51" s="61" t="s">
        <v>107</v>
      </c>
      <c r="D51" s="49" t="s">
        <v>48</v>
      </c>
      <c r="E51" s="38">
        <v>10000</v>
      </c>
      <c r="F51" s="58">
        <f t="shared" si="0"/>
        <v>1000</v>
      </c>
      <c r="G51" s="58">
        <v>100</v>
      </c>
      <c r="H51" s="59">
        <f t="shared" si="1"/>
        <v>1100</v>
      </c>
      <c r="I51" s="58">
        <v>1200</v>
      </c>
      <c r="J51" s="62">
        <f t="shared" si="6"/>
        <v>100</v>
      </c>
      <c r="K51" s="57"/>
      <c r="L51" s="38">
        <v>18000</v>
      </c>
      <c r="M51" s="58">
        <f t="shared" si="3"/>
        <v>900</v>
      </c>
      <c r="N51" s="58">
        <v>100</v>
      </c>
      <c r="O51" s="59">
        <f t="shared" si="4"/>
        <v>1000</v>
      </c>
      <c r="P51" s="58">
        <v>1200</v>
      </c>
      <c r="Q51" s="62">
        <f t="shared" si="7"/>
        <v>200</v>
      </c>
    </row>
    <row r="52" spans="1:17" ht="13.5">
      <c r="A52" s="60">
        <v>45</v>
      </c>
      <c r="B52" s="4" t="s">
        <v>4</v>
      </c>
      <c r="C52" s="61" t="s">
        <v>76</v>
      </c>
      <c r="D52" s="49" t="s">
        <v>50</v>
      </c>
      <c r="E52" s="38">
        <v>10000</v>
      </c>
      <c r="F52" s="58">
        <f t="shared" si="0"/>
        <v>1000</v>
      </c>
      <c r="G52" s="58">
        <v>100</v>
      </c>
      <c r="H52" s="59">
        <f t="shared" si="1"/>
        <v>1100</v>
      </c>
      <c r="I52" s="58">
        <v>1200</v>
      </c>
      <c r="J52" s="62">
        <f t="shared" si="6"/>
        <v>100</v>
      </c>
      <c r="K52" s="57"/>
      <c r="L52" s="38">
        <v>18000</v>
      </c>
      <c r="M52" s="58">
        <f t="shared" si="3"/>
        <v>900</v>
      </c>
      <c r="N52" s="58">
        <v>100</v>
      </c>
      <c r="O52" s="59">
        <f t="shared" si="4"/>
        <v>1000</v>
      </c>
      <c r="P52" s="58">
        <v>1200</v>
      </c>
      <c r="Q52" s="62">
        <f t="shared" si="7"/>
        <v>200</v>
      </c>
    </row>
    <row r="53" spans="1:17" ht="13.5">
      <c r="A53" s="60">
        <v>46</v>
      </c>
      <c r="B53" s="4" t="s">
        <v>4</v>
      </c>
      <c r="C53" s="61" t="s">
        <v>108</v>
      </c>
      <c r="D53" s="49" t="s">
        <v>52</v>
      </c>
      <c r="E53" s="38">
        <v>10000</v>
      </c>
      <c r="F53" s="58">
        <f t="shared" si="0"/>
        <v>1000</v>
      </c>
      <c r="G53" s="58">
        <v>100</v>
      </c>
      <c r="H53" s="59">
        <f t="shared" si="1"/>
        <v>1100</v>
      </c>
      <c r="I53" s="58">
        <v>1200</v>
      </c>
      <c r="J53" s="62">
        <f t="shared" si="6"/>
        <v>100</v>
      </c>
      <c r="K53" s="57"/>
      <c r="L53" s="38">
        <v>18000</v>
      </c>
      <c r="M53" s="58">
        <f t="shared" si="3"/>
        <v>900</v>
      </c>
      <c r="N53" s="58">
        <v>100</v>
      </c>
      <c r="O53" s="59">
        <f t="shared" si="4"/>
        <v>1000</v>
      </c>
      <c r="P53" s="58">
        <v>1200</v>
      </c>
      <c r="Q53" s="62">
        <f t="shared" si="7"/>
        <v>200</v>
      </c>
    </row>
    <row r="54" spans="1:17" ht="13.5">
      <c r="A54" s="60">
        <v>47</v>
      </c>
      <c r="B54" s="4" t="s">
        <v>4</v>
      </c>
      <c r="C54" s="61" t="s">
        <v>109</v>
      </c>
      <c r="D54" s="49" t="s">
        <v>53</v>
      </c>
      <c r="E54" s="38">
        <v>10000</v>
      </c>
      <c r="F54" s="58">
        <f t="shared" si="0"/>
        <v>1000</v>
      </c>
      <c r="G54" s="58">
        <v>100</v>
      </c>
      <c r="H54" s="59">
        <f t="shared" si="1"/>
        <v>1100</v>
      </c>
      <c r="I54" s="58">
        <v>1200</v>
      </c>
      <c r="J54" s="62">
        <f t="shared" si="6"/>
        <v>100</v>
      </c>
      <c r="K54" s="57"/>
      <c r="L54" s="38">
        <v>18000</v>
      </c>
      <c r="M54" s="58">
        <f t="shared" si="3"/>
        <v>900</v>
      </c>
      <c r="N54" s="58">
        <v>100</v>
      </c>
      <c r="O54" s="59">
        <f t="shared" si="4"/>
        <v>1000</v>
      </c>
      <c r="P54" s="58">
        <v>1200</v>
      </c>
      <c r="Q54" s="62">
        <f t="shared" si="7"/>
        <v>200</v>
      </c>
    </row>
    <row r="55" spans="1:17" ht="13.5">
      <c r="A55" s="60">
        <v>48</v>
      </c>
      <c r="B55" s="4" t="s">
        <v>4</v>
      </c>
      <c r="C55" s="61" t="s">
        <v>110</v>
      </c>
      <c r="D55" s="49" t="s">
        <v>54</v>
      </c>
      <c r="E55" s="38">
        <v>10000</v>
      </c>
      <c r="F55" s="58">
        <f t="shared" si="0"/>
        <v>1000</v>
      </c>
      <c r="G55" s="58">
        <v>100</v>
      </c>
      <c r="H55" s="59">
        <f t="shared" si="1"/>
        <v>1100</v>
      </c>
      <c r="I55" s="58">
        <v>1200</v>
      </c>
      <c r="J55" s="62">
        <f t="shared" si="6"/>
        <v>100</v>
      </c>
      <c r="K55" s="57"/>
      <c r="L55" s="38">
        <v>18000</v>
      </c>
      <c r="M55" s="58">
        <f t="shared" si="3"/>
        <v>900</v>
      </c>
      <c r="N55" s="58">
        <v>100</v>
      </c>
      <c r="O55" s="59">
        <f t="shared" si="4"/>
        <v>1000</v>
      </c>
      <c r="P55" s="58">
        <v>1200</v>
      </c>
      <c r="Q55" s="62">
        <f t="shared" si="7"/>
        <v>200</v>
      </c>
    </row>
    <row r="56" spans="1:17" ht="13.5">
      <c r="A56" s="60">
        <v>49</v>
      </c>
      <c r="B56" s="4" t="s">
        <v>4</v>
      </c>
      <c r="C56" s="61" t="s">
        <v>111</v>
      </c>
      <c r="D56" s="49" t="s">
        <v>63</v>
      </c>
      <c r="E56" s="38">
        <v>10000</v>
      </c>
      <c r="F56" s="58">
        <f t="shared" si="0"/>
        <v>1000</v>
      </c>
      <c r="G56" s="58">
        <v>100</v>
      </c>
      <c r="H56" s="59">
        <f t="shared" si="1"/>
        <v>1100</v>
      </c>
      <c r="I56" s="58">
        <v>1200</v>
      </c>
      <c r="J56" s="62">
        <f t="shared" si="6"/>
        <v>100</v>
      </c>
      <c r="K56" s="57"/>
      <c r="L56" s="38">
        <v>18000</v>
      </c>
      <c r="M56" s="58">
        <f t="shared" si="3"/>
        <v>900</v>
      </c>
      <c r="N56" s="58">
        <v>100</v>
      </c>
      <c r="O56" s="59">
        <f t="shared" si="4"/>
        <v>1000</v>
      </c>
      <c r="P56" s="58">
        <v>1200</v>
      </c>
      <c r="Q56" s="62">
        <f t="shared" si="7"/>
        <v>200</v>
      </c>
    </row>
    <row r="57" spans="1:17" ht="13.5">
      <c r="A57" s="60">
        <v>50</v>
      </c>
      <c r="B57" s="4" t="s">
        <v>4</v>
      </c>
      <c r="C57" s="61" t="s">
        <v>112</v>
      </c>
      <c r="D57" s="49" t="s">
        <v>64</v>
      </c>
      <c r="E57" s="38">
        <v>10000</v>
      </c>
      <c r="F57" s="58">
        <f t="shared" si="0"/>
        <v>1000</v>
      </c>
      <c r="G57" s="58">
        <v>100</v>
      </c>
      <c r="H57" s="59">
        <f t="shared" si="1"/>
        <v>1100</v>
      </c>
      <c r="I57" s="58">
        <v>1200</v>
      </c>
      <c r="J57" s="62">
        <f t="shared" si="6"/>
        <v>100</v>
      </c>
      <c r="K57" s="57"/>
      <c r="L57" s="38">
        <v>18000</v>
      </c>
      <c r="M57" s="58">
        <f t="shared" si="3"/>
        <v>900</v>
      </c>
      <c r="N57" s="58">
        <v>100</v>
      </c>
      <c r="O57" s="59">
        <f t="shared" si="4"/>
        <v>1000</v>
      </c>
      <c r="P57" s="58">
        <v>1200</v>
      </c>
      <c r="Q57" s="62">
        <f t="shared" si="7"/>
        <v>200</v>
      </c>
    </row>
    <row r="58" spans="1:17" ht="13.5">
      <c r="A58" s="60">
        <v>51</v>
      </c>
      <c r="B58" s="4" t="s">
        <v>4</v>
      </c>
      <c r="C58" s="61" t="s">
        <v>113</v>
      </c>
      <c r="D58" s="49" t="s">
        <v>65</v>
      </c>
      <c r="E58" s="38">
        <v>10000</v>
      </c>
      <c r="F58" s="58">
        <f t="shared" si="0"/>
        <v>1000</v>
      </c>
      <c r="G58" s="58">
        <v>100</v>
      </c>
      <c r="H58" s="59">
        <f t="shared" si="1"/>
        <v>1100</v>
      </c>
      <c r="I58" s="58">
        <v>1200</v>
      </c>
      <c r="J58" s="62">
        <f t="shared" si="6"/>
        <v>100</v>
      </c>
      <c r="K58" s="57"/>
      <c r="L58" s="38">
        <v>18000</v>
      </c>
      <c r="M58" s="58">
        <f t="shared" si="3"/>
        <v>900</v>
      </c>
      <c r="N58" s="58">
        <v>100</v>
      </c>
      <c r="O58" s="59">
        <f t="shared" si="4"/>
        <v>1000</v>
      </c>
      <c r="P58" s="58">
        <v>1200</v>
      </c>
      <c r="Q58" s="62">
        <f t="shared" si="7"/>
        <v>200</v>
      </c>
    </row>
    <row r="59" spans="1:17" ht="13.5">
      <c r="A59" s="60">
        <v>52</v>
      </c>
      <c r="B59" s="4" t="s">
        <v>5</v>
      </c>
      <c r="C59" s="61" t="s">
        <v>114</v>
      </c>
      <c r="D59" s="49" t="s">
        <v>13</v>
      </c>
      <c r="E59" s="38">
        <v>11000</v>
      </c>
      <c r="F59" s="58">
        <f t="shared" si="0"/>
        <v>1100</v>
      </c>
      <c r="G59" s="58">
        <v>100</v>
      </c>
      <c r="H59" s="59">
        <f t="shared" si="1"/>
        <v>1200</v>
      </c>
      <c r="I59" s="58">
        <v>1800</v>
      </c>
      <c r="J59" s="62">
        <f t="shared" si="6"/>
        <v>600</v>
      </c>
      <c r="K59" s="57"/>
      <c r="L59" s="38">
        <v>20000</v>
      </c>
      <c r="M59" s="58">
        <f t="shared" si="3"/>
        <v>1000</v>
      </c>
      <c r="N59" s="58">
        <v>100</v>
      </c>
      <c r="O59" s="59">
        <f t="shared" si="4"/>
        <v>1100</v>
      </c>
      <c r="P59" s="58">
        <v>1800</v>
      </c>
      <c r="Q59" s="62">
        <f t="shared" si="7"/>
        <v>700</v>
      </c>
    </row>
    <row r="60" spans="1:17" ht="13.5">
      <c r="A60" s="60">
        <v>53</v>
      </c>
      <c r="B60" s="4" t="s">
        <v>5</v>
      </c>
      <c r="C60" s="61" t="s">
        <v>116</v>
      </c>
      <c r="D60" s="49" t="s">
        <v>56</v>
      </c>
      <c r="E60" s="38">
        <v>11000</v>
      </c>
      <c r="F60" s="58">
        <f t="shared" si="0"/>
        <v>1100</v>
      </c>
      <c r="G60" s="58">
        <v>100</v>
      </c>
      <c r="H60" s="59">
        <f t="shared" si="1"/>
        <v>1200</v>
      </c>
      <c r="I60" s="58">
        <v>1800</v>
      </c>
      <c r="J60" s="62">
        <f t="shared" si="6"/>
        <v>600</v>
      </c>
      <c r="K60" s="57"/>
      <c r="L60" s="38">
        <v>20000</v>
      </c>
      <c r="M60" s="58">
        <f t="shared" si="3"/>
        <v>1000</v>
      </c>
      <c r="N60" s="58">
        <v>100</v>
      </c>
      <c r="O60" s="59">
        <f t="shared" si="4"/>
        <v>1100</v>
      </c>
      <c r="P60" s="58">
        <v>1800</v>
      </c>
      <c r="Q60" s="62">
        <f t="shared" si="7"/>
        <v>700</v>
      </c>
    </row>
    <row r="61" spans="1:17" ht="13.5">
      <c r="A61" s="60">
        <v>54</v>
      </c>
      <c r="B61" s="4" t="s">
        <v>5</v>
      </c>
      <c r="C61" s="61" t="s">
        <v>117</v>
      </c>
      <c r="D61" s="49" t="s">
        <v>57</v>
      </c>
      <c r="E61" s="38">
        <v>11000</v>
      </c>
      <c r="F61" s="58">
        <f t="shared" si="0"/>
        <v>1100</v>
      </c>
      <c r="G61" s="58">
        <v>100</v>
      </c>
      <c r="H61" s="59">
        <f t="shared" si="1"/>
        <v>1200</v>
      </c>
      <c r="I61" s="58">
        <v>1500</v>
      </c>
      <c r="J61" s="62">
        <f t="shared" si="6"/>
        <v>300</v>
      </c>
      <c r="K61" s="57"/>
      <c r="L61" s="38">
        <v>20000</v>
      </c>
      <c r="M61" s="58">
        <f t="shared" si="3"/>
        <v>1000</v>
      </c>
      <c r="N61" s="58">
        <v>100</v>
      </c>
      <c r="O61" s="59">
        <f t="shared" si="4"/>
        <v>1100</v>
      </c>
      <c r="P61" s="58">
        <v>1500</v>
      </c>
      <c r="Q61" s="62">
        <f t="shared" si="7"/>
        <v>400</v>
      </c>
    </row>
    <row r="62" spans="1:17" ht="13.5">
      <c r="A62" s="60">
        <v>55</v>
      </c>
      <c r="B62" s="4" t="s">
        <v>7</v>
      </c>
      <c r="C62" s="61" t="s">
        <v>121</v>
      </c>
      <c r="D62" s="49" t="s">
        <v>33</v>
      </c>
      <c r="E62" s="38">
        <v>11000</v>
      </c>
      <c r="F62" s="58">
        <f t="shared" si="0"/>
        <v>1100</v>
      </c>
      <c r="G62" s="58">
        <v>100</v>
      </c>
      <c r="H62" s="59">
        <f t="shared" si="1"/>
        <v>1200</v>
      </c>
      <c r="I62" s="58">
        <v>1500</v>
      </c>
      <c r="J62" s="62">
        <f t="shared" si="6"/>
        <v>300</v>
      </c>
      <c r="K62" s="57"/>
      <c r="L62" s="38">
        <v>20000</v>
      </c>
      <c r="M62" s="58">
        <f t="shared" si="3"/>
        <v>1000</v>
      </c>
      <c r="N62" s="58">
        <v>100</v>
      </c>
      <c r="O62" s="59">
        <f t="shared" si="4"/>
        <v>1100</v>
      </c>
      <c r="P62" s="58">
        <v>1500</v>
      </c>
      <c r="Q62" s="62">
        <f t="shared" si="7"/>
        <v>400</v>
      </c>
    </row>
    <row r="63" spans="1:17" ht="13.5">
      <c r="A63" s="60">
        <v>56</v>
      </c>
      <c r="B63" s="4" t="s">
        <v>7</v>
      </c>
      <c r="C63" s="61" t="s">
        <v>124</v>
      </c>
      <c r="D63" s="49" t="s">
        <v>66</v>
      </c>
      <c r="E63" s="38">
        <v>11000</v>
      </c>
      <c r="F63" s="58">
        <f t="shared" si="0"/>
        <v>1100</v>
      </c>
      <c r="G63" s="58">
        <v>100</v>
      </c>
      <c r="H63" s="59">
        <f t="shared" si="1"/>
        <v>1200</v>
      </c>
      <c r="I63" s="58">
        <v>1500</v>
      </c>
      <c r="J63" s="62">
        <f t="shared" si="6"/>
        <v>300</v>
      </c>
      <c r="K63" s="57"/>
      <c r="L63" s="38">
        <v>20000</v>
      </c>
      <c r="M63" s="58">
        <f t="shared" si="3"/>
        <v>1000</v>
      </c>
      <c r="N63" s="58">
        <v>100</v>
      </c>
      <c r="O63" s="59">
        <f t="shared" si="4"/>
        <v>1100</v>
      </c>
      <c r="P63" s="58">
        <v>1500</v>
      </c>
      <c r="Q63" s="62">
        <f t="shared" si="7"/>
        <v>400</v>
      </c>
    </row>
    <row r="64" spans="1:17" ht="13.5">
      <c r="A64" s="60">
        <v>57</v>
      </c>
      <c r="B64" s="4" t="s">
        <v>5</v>
      </c>
      <c r="C64" s="61" t="s">
        <v>115</v>
      </c>
      <c r="D64" s="49" t="s">
        <v>15</v>
      </c>
      <c r="E64" s="38">
        <v>13000</v>
      </c>
      <c r="F64" s="58">
        <f t="shared" si="0"/>
        <v>1300</v>
      </c>
      <c r="G64" s="58">
        <v>100</v>
      </c>
      <c r="H64" s="59">
        <f t="shared" si="1"/>
        <v>1400</v>
      </c>
      <c r="I64" s="58">
        <v>1500</v>
      </c>
      <c r="J64" s="62">
        <f t="shared" si="6"/>
        <v>100</v>
      </c>
      <c r="K64" s="57"/>
      <c r="L64" s="38">
        <v>23000</v>
      </c>
      <c r="M64" s="58">
        <f t="shared" si="3"/>
        <v>1150</v>
      </c>
      <c r="N64" s="58">
        <v>100</v>
      </c>
      <c r="O64" s="59">
        <f t="shared" si="4"/>
        <v>1250</v>
      </c>
      <c r="P64" s="58">
        <v>1500</v>
      </c>
      <c r="Q64" s="62">
        <f t="shared" si="7"/>
        <v>250</v>
      </c>
    </row>
    <row r="65" spans="1:17" ht="13.5">
      <c r="A65" s="60">
        <v>58</v>
      </c>
      <c r="B65" s="4" t="s">
        <v>7</v>
      </c>
      <c r="C65" s="61" t="s">
        <v>122</v>
      </c>
      <c r="D65" s="49" t="s">
        <v>39</v>
      </c>
      <c r="E65" s="38">
        <v>14000</v>
      </c>
      <c r="F65" s="58">
        <f t="shared" si="0"/>
        <v>1400</v>
      </c>
      <c r="G65" s="58">
        <v>100</v>
      </c>
      <c r="H65" s="59">
        <f t="shared" si="1"/>
        <v>1500</v>
      </c>
      <c r="I65" s="58">
        <v>2000</v>
      </c>
      <c r="J65" s="62">
        <f t="shared" si="6"/>
        <v>500</v>
      </c>
      <c r="K65" s="57"/>
      <c r="L65" s="38">
        <v>26000</v>
      </c>
      <c r="M65" s="58">
        <f t="shared" si="3"/>
        <v>1300</v>
      </c>
      <c r="N65" s="58">
        <v>100</v>
      </c>
      <c r="O65" s="59">
        <f t="shared" si="4"/>
        <v>1400</v>
      </c>
      <c r="P65" s="58">
        <v>2000</v>
      </c>
      <c r="Q65" s="62">
        <f t="shared" si="7"/>
        <v>600</v>
      </c>
    </row>
    <row r="66" spans="1:17" ht="13.5">
      <c r="A66" s="60">
        <v>59</v>
      </c>
      <c r="B66" s="4" t="s">
        <v>7</v>
      </c>
      <c r="C66" s="61" t="s">
        <v>123</v>
      </c>
      <c r="D66" s="49" t="s">
        <v>49</v>
      </c>
      <c r="E66" s="38">
        <v>14000</v>
      </c>
      <c r="F66" s="58">
        <f t="shared" si="0"/>
        <v>1400</v>
      </c>
      <c r="G66" s="58">
        <v>100</v>
      </c>
      <c r="H66" s="59">
        <f t="shared" si="1"/>
        <v>1500</v>
      </c>
      <c r="I66" s="58">
        <v>2000</v>
      </c>
      <c r="J66" s="62">
        <f t="shared" si="6"/>
        <v>500</v>
      </c>
      <c r="K66" s="57"/>
      <c r="L66" s="38">
        <v>26000</v>
      </c>
      <c r="M66" s="58">
        <f t="shared" si="3"/>
        <v>1300</v>
      </c>
      <c r="N66" s="58">
        <v>100</v>
      </c>
      <c r="O66" s="59">
        <f t="shared" si="4"/>
        <v>1400</v>
      </c>
      <c r="P66" s="58">
        <v>2000</v>
      </c>
      <c r="Q66" s="62">
        <f t="shared" si="7"/>
        <v>600</v>
      </c>
    </row>
    <row r="67" spans="1:17" ht="14.25" thickBot="1">
      <c r="A67" s="63">
        <v>60</v>
      </c>
      <c r="B67" s="36" t="s">
        <v>6</v>
      </c>
      <c r="C67" s="64" t="s">
        <v>120</v>
      </c>
      <c r="D67" s="50" t="s">
        <v>62</v>
      </c>
      <c r="E67" s="39"/>
      <c r="F67" s="65">
        <f t="shared" si="0"/>
        <v>0</v>
      </c>
      <c r="G67" s="65"/>
      <c r="H67" s="66">
        <v>150</v>
      </c>
      <c r="I67" s="65">
        <v>500</v>
      </c>
      <c r="J67" s="67">
        <f>I67-H67</f>
        <v>350</v>
      </c>
      <c r="K67" s="57"/>
      <c r="L67" s="39"/>
      <c r="M67" s="65">
        <f t="shared" si="3"/>
        <v>0</v>
      </c>
      <c r="N67" s="65"/>
      <c r="O67" s="66">
        <v>150</v>
      </c>
      <c r="P67" s="65">
        <v>500</v>
      </c>
      <c r="Q67" s="67">
        <f>P67-O67</f>
        <v>350</v>
      </c>
    </row>
    <row r="69" spans="1:17" ht="13.5">
      <c r="A69" s="60">
        <v>56</v>
      </c>
      <c r="B69" s="4" t="s">
        <v>207</v>
      </c>
      <c r="C69" s="61" t="s">
        <v>864</v>
      </c>
      <c r="D69" s="133" t="s">
        <v>865</v>
      </c>
      <c r="E69" s="132">
        <v>11000</v>
      </c>
      <c r="F69" s="58">
        <f t="shared" si="0"/>
        <v>1100</v>
      </c>
      <c r="G69" s="58">
        <v>100</v>
      </c>
      <c r="H69" s="59">
        <f>SUM(F69:G69)</f>
        <v>1200</v>
      </c>
      <c r="I69" s="58">
        <v>1500</v>
      </c>
      <c r="J69" s="62">
        <f>I69-H69</f>
        <v>300</v>
      </c>
      <c r="K69" s="57"/>
      <c r="L69" s="38">
        <v>20000</v>
      </c>
      <c r="M69" s="58">
        <f t="shared" si="3"/>
        <v>1000</v>
      </c>
      <c r="N69" s="58">
        <v>100</v>
      </c>
      <c r="O69" s="59">
        <f>SUM(M69:N69)</f>
        <v>1100</v>
      </c>
      <c r="P69" s="58">
        <v>1500</v>
      </c>
      <c r="Q69" s="62">
        <f>P69-O69</f>
        <v>400</v>
      </c>
    </row>
    <row r="70" spans="1:17" ht="13.5">
      <c r="A70" s="60">
        <v>57</v>
      </c>
      <c r="B70" s="4" t="s">
        <v>207</v>
      </c>
      <c r="C70" s="61" t="s">
        <v>125</v>
      </c>
      <c r="D70" s="133" t="s">
        <v>866</v>
      </c>
      <c r="E70" s="132">
        <v>10000</v>
      </c>
      <c r="F70" s="58">
        <f>E70/10</f>
        <v>1000</v>
      </c>
      <c r="G70" s="58">
        <v>100</v>
      </c>
      <c r="H70" s="59">
        <f>SUM(F70:G70)</f>
        <v>1100</v>
      </c>
      <c r="I70" s="58">
        <v>1500</v>
      </c>
      <c r="J70" s="62">
        <f>I70-H70</f>
        <v>400</v>
      </c>
      <c r="K70" s="57"/>
      <c r="L70" s="38">
        <v>18000</v>
      </c>
      <c r="M70" s="58">
        <f>L70/20</f>
        <v>900</v>
      </c>
      <c r="N70" s="58">
        <v>100</v>
      </c>
      <c r="O70" s="59">
        <f>SUM(M70:N70)</f>
        <v>1000</v>
      </c>
      <c r="P70" s="58">
        <v>1500</v>
      </c>
      <c r="Q70" s="62">
        <f>P70-O70</f>
        <v>500</v>
      </c>
    </row>
    <row r="71" spans="1:17" ht="13.5">
      <c r="A71" s="60">
        <v>58</v>
      </c>
      <c r="B71" s="4" t="s">
        <v>207</v>
      </c>
      <c r="C71" s="61" t="s">
        <v>125</v>
      </c>
      <c r="D71" s="133" t="s">
        <v>867</v>
      </c>
      <c r="E71" s="132">
        <v>10000</v>
      </c>
      <c r="F71" s="58">
        <f>E71/10</f>
        <v>1000</v>
      </c>
      <c r="G71" s="58">
        <v>100</v>
      </c>
      <c r="H71" s="59">
        <f>SUM(F71:G71)</f>
        <v>1100</v>
      </c>
      <c r="I71" s="58">
        <v>1500</v>
      </c>
      <c r="J71" s="62">
        <f>I71-H71</f>
        <v>400</v>
      </c>
      <c r="K71" s="57"/>
      <c r="L71" s="38">
        <v>18000</v>
      </c>
      <c r="M71" s="58">
        <f>L71/20</f>
        <v>900</v>
      </c>
      <c r="N71" s="58">
        <v>100</v>
      </c>
      <c r="O71" s="59">
        <f>SUM(M71:N71)</f>
        <v>1000</v>
      </c>
      <c r="P71" s="58">
        <v>1500</v>
      </c>
      <c r="Q71" s="62">
        <f>P71-O71</f>
        <v>500</v>
      </c>
    </row>
    <row r="72" spans="1:17" ht="13.5">
      <c r="A72" s="60">
        <v>58</v>
      </c>
      <c r="B72" s="4" t="s">
        <v>207</v>
      </c>
      <c r="C72" s="61" t="s">
        <v>125</v>
      </c>
      <c r="D72" s="133" t="s">
        <v>871</v>
      </c>
      <c r="E72" s="132">
        <v>9000</v>
      </c>
      <c r="F72" s="58">
        <f>E72/10</f>
        <v>900</v>
      </c>
      <c r="G72" s="58">
        <v>100</v>
      </c>
      <c r="H72" s="59">
        <f>SUM(F72:G72)</f>
        <v>1000</v>
      </c>
      <c r="I72" s="58">
        <v>0</v>
      </c>
      <c r="J72" s="62" t="s">
        <v>125</v>
      </c>
      <c r="K72" s="57"/>
      <c r="L72" s="38">
        <v>16000</v>
      </c>
      <c r="M72" s="58">
        <f>L72/20</f>
        <v>800</v>
      </c>
      <c r="N72" s="58">
        <v>100</v>
      </c>
      <c r="O72" s="59">
        <f>SUM(M72:N72)</f>
        <v>900</v>
      </c>
      <c r="P72" s="58">
        <v>2000</v>
      </c>
      <c r="Q72" s="62">
        <f>P72-O72</f>
        <v>1100</v>
      </c>
    </row>
    <row r="73" spans="1:17" ht="12.75">
      <c r="A73" s="51"/>
      <c r="B73" s="51"/>
      <c r="C73" s="43" t="s">
        <v>832</v>
      </c>
      <c r="D73" s="42" t="s">
        <v>833</v>
      </c>
      <c r="E73" s="44"/>
      <c r="F73" s="44"/>
      <c r="G73" s="44"/>
      <c r="H73" s="34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12.75">
      <c r="A74" s="51"/>
      <c r="B74" s="51"/>
      <c r="C74" s="45"/>
      <c r="D74" s="45" t="s">
        <v>834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ht="12.75">
      <c r="A75" s="51"/>
      <c r="B75" s="51"/>
      <c r="C75" s="45"/>
      <c r="D75" s="43" t="s">
        <v>835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ht="12.75">
      <c r="A76" s="51"/>
      <c r="B76" s="51"/>
      <c r="C76" s="45"/>
      <c r="D76" s="45"/>
      <c r="E76" s="45" t="s">
        <v>836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ht="12.75">
      <c r="A77" s="51"/>
      <c r="B77" s="51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ht="12.75">
      <c r="A78" s="51"/>
      <c r="B78" s="5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ht="12.75">
      <c r="A79" s="51"/>
      <c r="B79" s="51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</sheetData>
  <mergeCells count="9">
    <mergeCell ref="Q2:Q3"/>
    <mergeCell ref="H2:I2"/>
    <mergeCell ref="J2:J3"/>
    <mergeCell ref="M2:N2"/>
    <mergeCell ref="O2:P2"/>
    <mergeCell ref="A2:A3"/>
    <mergeCell ref="B2:B3"/>
    <mergeCell ref="D2:D3"/>
    <mergeCell ref="F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79"/>
  <sheetViews>
    <sheetView workbookViewId="0" topLeftCell="A1">
      <selection activeCell="A1" sqref="A1:Q16384"/>
    </sheetView>
  </sheetViews>
  <sheetFormatPr defaultColWidth="9.33203125" defaultRowHeight="12.75"/>
  <cols>
    <col min="1" max="1" width="3.83203125" style="1" customWidth="1"/>
    <col min="2" max="2" width="4.83203125" style="3" customWidth="1"/>
    <col min="4" max="4" width="15.83203125" style="2" customWidth="1"/>
    <col min="5" max="5" width="7.33203125" style="2" customWidth="1"/>
    <col min="6" max="10" width="7.33203125" style="0" customWidth="1"/>
    <col min="11" max="11" width="1.83203125" style="0" customWidth="1"/>
    <col min="12" max="17" width="7.33203125" style="0" customWidth="1"/>
    <col min="18" max="18" width="1.83203125" style="0" customWidth="1"/>
    <col min="19" max="24" width="7.33203125" style="0" customWidth="1"/>
    <col min="25" max="25" width="1.83203125" style="0" customWidth="1"/>
    <col min="26" max="32" width="7.33203125" style="0" customWidth="1"/>
    <col min="33" max="33" width="7.33203125" style="153" customWidth="1"/>
    <col min="34" max="34" width="8.66015625" style="168" customWidth="1"/>
    <col min="35" max="35" width="7.33203125" style="168" customWidth="1"/>
    <col min="36" max="41" width="7.33203125" style="0" customWidth="1"/>
    <col min="42" max="42" width="7.33203125" style="178" customWidth="1"/>
    <col min="43" max="43" width="7.33203125" style="153" customWidth="1"/>
    <col min="44" max="44" width="8.66015625" style="168" customWidth="1"/>
    <col min="45" max="45" width="7.33203125" style="168" customWidth="1"/>
    <col min="46" max="72" width="7.33203125" style="0" customWidth="1"/>
  </cols>
  <sheetData>
    <row r="1" spans="3:48" ht="16.5" thickBot="1">
      <c r="C1" s="17" t="s">
        <v>127</v>
      </c>
      <c r="D1" s="17"/>
      <c r="E1" s="18"/>
      <c r="F1" s="18"/>
      <c r="G1" s="18"/>
      <c r="H1" s="18"/>
      <c r="I1" s="18"/>
      <c r="S1" t="s">
        <v>125</v>
      </c>
      <c r="AJ1" s="18"/>
      <c r="AK1" s="18"/>
      <c r="AL1" s="18"/>
      <c r="AT1" s="18"/>
      <c r="AU1" s="18"/>
      <c r="AV1" s="18"/>
    </row>
    <row r="2" spans="1:49" ht="13.5">
      <c r="A2" s="330" t="s">
        <v>837</v>
      </c>
      <c r="B2" s="333" t="s">
        <v>825</v>
      </c>
      <c r="C2" s="16" t="s">
        <v>823</v>
      </c>
      <c r="D2" s="335" t="s">
        <v>2</v>
      </c>
      <c r="E2" s="10" t="s">
        <v>822</v>
      </c>
      <c r="F2" s="324" t="s">
        <v>1</v>
      </c>
      <c r="G2" s="323"/>
      <c r="H2" s="324" t="s">
        <v>0</v>
      </c>
      <c r="I2" s="322"/>
      <c r="J2" s="325" t="s">
        <v>126</v>
      </c>
      <c r="L2" s="10" t="s">
        <v>822</v>
      </c>
      <c r="M2" s="324" t="s">
        <v>1</v>
      </c>
      <c r="N2" s="332"/>
      <c r="O2" s="324" t="s">
        <v>0</v>
      </c>
      <c r="P2" s="323"/>
      <c r="Q2" s="325" t="s">
        <v>126</v>
      </c>
      <c r="S2" s="10" t="s">
        <v>822</v>
      </c>
      <c r="T2" s="324" t="s">
        <v>1</v>
      </c>
      <c r="U2" s="323"/>
      <c r="V2" s="324" t="s">
        <v>0</v>
      </c>
      <c r="W2" s="322"/>
      <c r="X2" s="325" t="s">
        <v>126</v>
      </c>
      <c r="Z2" s="10" t="s">
        <v>822</v>
      </c>
      <c r="AA2" s="324" t="s">
        <v>1</v>
      </c>
      <c r="AB2" s="323"/>
      <c r="AC2" s="324" t="s">
        <v>0</v>
      </c>
      <c r="AD2" s="322"/>
      <c r="AE2" s="328" t="s">
        <v>126</v>
      </c>
      <c r="AF2" s="151"/>
      <c r="AG2" s="327" t="s">
        <v>885</v>
      </c>
      <c r="AH2" s="321"/>
      <c r="AI2" s="322" t="s">
        <v>1</v>
      </c>
      <c r="AJ2" s="323"/>
      <c r="AK2" s="324" t="s">
        <v>0</v>
      </c>
      <c r="AL2" s="322"/>
      <c r="AM2" s="325" t="s">
        <v>126</v>
      </c>
      <c r="AQ2" s="320" t="s">
        <v>888</v>
      </c>
      <c r="AR2" s="321"/>
      <c r="AS2" s="322" t="s">
        <v>1</v>
      </c>
      <c r="AT2" s="323"/>
      <c r="AU2" s="324" t="s">
        <v>0</v>
      </c>
      <c r="AV2" s="322"/>
      <c r="AW2" s="325" t="s">
        <v>126</v>
      </c>
    </row>
    <row r="3" spans="1:49" ht="14.25" thickBot="1">
      <c r="A3" s="331"/>
      <c r="B3" s="334"/>
      <c r="C3" s="85" t="s">
        <v>824</v>
      </c>
      <c r="D3" s="336"/>
      <c r="E3" s="11" t="s">
        <v>818</v>
      </c>
      <c r="F3" s="12" t="s">
        <v>819</v>
      </c>
      <c r="G3" s="12" t="s">
        <v>128</v>
      </c>
      <c r="H3" s="12" t="s">
        <v>820</v>
      </c>
      <c r="I3" s="13" t="s">
        <v>821</v>
      </c>
      <c r="J3" s="326"/>
      <c r="L3" s="11" t="s">
        <v>826</v>
      </c>
      <c r="M3" s="12" t="s">
        <v>829</v>
      </c>
      <c r="N3" s="12" t="s">
        <v>128</v>
      </c>
      <c r="O3" s="12" t="s">
        <v>820</v>
      </c>
      <c r="P3" s="13" t="s">
        <v>821</v>
      </c>
      <c r="Q3" s="326"/>
      <c r="S3" s="11" t="s">
        <v>827</v>
      </c>
      <c r="T3" s="12" t="s">
        <v>830</v>
      </c>
      <c r="U3" s="12" t="s">
        <v>128</v>
      </c>
      <c r="V3" s="12" t="s">
        <v>820</v>
      </c>
      <c r="W3" s="13" t="s">
        <v>821</v>
      </c>
      <c r="X3" s="326"/>
      <c r="Z3" s="11" t="s">
        <v>828</v>
      </c>
      <c r="AA3" s="12" t="s">
        <v>831</v>
      </c>
      <c r="AB3" s="12" t="s">
        <v>128</v>
      </c>
      <c r="AC3" s="12" t="s">
        <v>820</v>
      </c>
      <c r="AD3" s="13" t="s">
        <v>821</v>
      </c>
      <c r="AE3" s="329"/>
      <c r="AF3" s="152"/>
      <c r="AG3" s="156" t="s">
        <v>883</v>
      </c>
      <c r="AH3" s="169" t="s">
        <v>884</v>
      </c>
      <c r="AI3" s="170" t="s">
        <v>886</v>
      </c>
      <c r="AJ3" s="12" t="s">
        <v>128</v>
      </c>
      <c r="AK3" s="12" t="s">
        <v>820</v>
      </c>
      <c r="AL3" s="13" t="s">
        <v>821</v>
      </c>
      <c r="AM3" s="326"/>
      <c r="AQ3" s="156" t="s">
        <v>883</v>
      </c>
      <c r="AR3" s="169" t="s">
        <v>884</v>
      </c>
      <c r="AS3" s="170" t="s">
        <v>889</v>
      </c>
      <c r="AT3" s="12" t="s">
        <v>128</v>
      </c>
      <c r="AU3" s="12" t="s">
        <v>820</v>
      </c>
      <c r="AV3" s="13" t="s">
        <v>821</v>
      </c>
      <c r="AW3" s="326"/>
    </row>
    <row r="4" spans="1:49" ht="14.25" thickBot="1">
      <c r="A4" s="23"/>
      <c r="B4" s="24"/>
      <c r="C4" s="27"/>
      <c r="D4" s="28"/>
      <c r="E4" s="29"/>
      <c r="F4" s="29"/>
      <c r="G4" s="29"/>
      <c r="H4" s="29"/>
      <c r="I4" s="29"/>
      <c r="J4" s="25"/>
      <c r="K4" s="30"/>
      <c r="L4" s="29"/>
      <c r="M4" s="29"/>
      <c r="N4" s="29"/>
      <c r="O4" s="29"/>
      <c r="P4" s="29"/>
      <c r="Q4" s="25"/>
      <c r="R4" s="30"/>
      <c r="S4" s="29"/>
      <c r="T4" s="29"/>
      <c r="U4" s="29"/>
      <c r="V4" s="29"/>
      <c r="W4" s="29"/>
      <c r="X4" s="25"/>
      <c r="Y4" s="26"/>
      <c r="Z4" s="20"/>
      <c r="AA4" s="21"/>
      <c r="AB4" s="21"/>
      <c r="AC4" s="21"/>
      <c r="AD4" s="22"/>
      <c r="AE4" s="19"/>
      <c r="AF4" s="19"/>
      <c r="AJ4" s="29"/>
      <c r="AK4" s="29"/>
      <c r="AL4" s="29"/>
      <c r="AM4" s="25"/>
      <c r="AT4" s="29"/>
      <c r="AU4" s="29"/>
      <c r="AV4" s="29"/>
      <c r="AW4" s="25"/>
    </row>
    <row r="5" spans="1:49" s="57" customFormat="1" ht="13.5">
      <c r="A5" s="52">
        <v>1</v>
      </c>
      <c r="B5" s="35" t="s">
        <v>3</v>
      </c>
      <c r="C5" s="53" t="s">
        <v>70</v>
      </c>
      <c r="D5" s="46" t="s">
        <v>12</v>
      </c>
      <c r="E5" s="37">
        <v>6000</v>
      </c>
      <c r="F5" s="54">
        <f>E5/10</f>
        <v>600</v>
      </c>
      <c r="G5" s="54">
        <v>100</v>
      </c>
      <c r="H5" s="55">
        <f>SUM(F5:G5)</f>
        <v>700</v>
      </c>
      <c r="I5" s="54">
        <v>1000</v>
      </c>
      <c r="J5" s="56">
        <f>I5-H5</f>
        <v>300</v>
      </c>
      <c r="L5" s="37">
        <v>10000</v>
      </c>
      <c r="M5" s="54">
        <f>L5/20</f>
        <v>500</v>
      </c>
      <c r="N5" s="54">
        <v>100</v>
      </c>
      <c r="O5" s="55">
        <f>SUM(M5:N5)</f>
        <v>600</v>
      </c>
      <c r="P5" s="54">
        <v>1000</v>
      </c>
      <c r="Q5" s="56">
        <f>P5-O5</f>
        <v>400</v>
      </c>
      <c r="S5" s="37">
        <v>25000</v>
      </c>
      <c r="T5" s="54">
        <f>S5/50</f>
        <v>500</v>
      </c>
      <c r="U5" s="54">
        <v>100</v>
      </c>
      <c r="V5" s="55">
        <f>SUM(T5:U5)</f>
        <v>600</v>
      </c>
      <c r="W5" s="54">
        <v>1000</v>
      </c>
      <c r="X5" s="56">
        <f>W5-V5</f>
        <v>400</v>
      </c>
      <c r="Z5" s="5">
        <v>40000</v>
      </c>
      <c r="AA5" s="58">
        <f>Z5/100</f>
        <v>400</v>
      </c>
      <c r="AB5" s="58">
        <v>150</v>
      </c>
      <c r="AC5" s="59">
        <f>SUM(AA5:AB5)</f>
        <v>550</v>
      </c>
      <c r="AD5" s="58">
        <v>1000</v>
      </c>
      <c r="AE5" s="145">
        <f>AD5-AC5</f>
        <v>450</v>
      </c>
      <c r="AF5" s="175"/>
      <c r="AG5" s="157">
        <v>7</v>
      </c>
      <c r="AH5" s="54">
        <f>AG5*9500</f>
        <v>66500</v>
      </c>
      <c r="AI5" s="171">
        <f>AH5/200</f>
        <v>332.5</v>
      </c>
      <c r="AJ5" s="146">
        <v>100</v>
      </c>
      <c r="AK5" s="55">
        <f>SUM(AI5:AJ5)</f>
        <v>432.5</v>
      </c>
      <c r="AL5" s="54">
        <v>1000</v>
      </c>
      <c r="AM5" s="56">
        <f>AL5-AK5</f>
        <v>567.5</v>
      </c>
      <c r="AO5" s="57">
        <v>450</v>
      </c>
      <c r="AP5" s="179">
        <f>H5-AO5</f>
        <v>250</v>
      </c>
      <c r="AQ5" s="157">
        <v>7</v>
      </c>
      <c r="AR5" s="54">
        <f>AQ5*9500</f>
        <v>66500</v>
      </c>
      <c r="AS5" s="171">
        <f>AR5/200</f>
        <v>332.5</v>
      </c>
      <c r="AT5" s="146">
        <v>100</v>
      </c>
      <c r="AU5" s="55">
        <f>SUM(AS5:AT5)</f>
        <v>432.5</v>
      </c>
      <c r="AV5" s="54">
        <v>1000</v>
      </c>
      <c r="AW5" s="56">
        <f>AV5-AU5</f>
        <v>567.5</v>
      </c>
    </row>
    <row r="6" spans="1:49" s="57" customFormat="1" ht="13.5">
      <c r="A6" s="60">
        <v>2</v>
      </c>
      <c r="B6" s="4" t="s">
        <v>3</v>
      </c>
      <c r="C6" s="61" t="s">
        <v>72</v>
      </c>
      <c r="D6" s="49" t="s">
        <v>17</v>
      </c>
      <c r="E6" s="38">
        <v>6000</v>
      </c>
      <c r="F6" s="58">
        <f aca="true" t="shared" si="0" ref="F6:F69">E6/10</f>
        <v>600</v>
      </c>
      <c r="G6" s="58">
        <v>100</v>
      </c>
      <c r="H6" s="59">
        <f aca="true" t="shared" si="1" ref="H6:H66">SUM(F6:G6)</f>
        <v>700</v>
      </c>
      <c r="I6" s="58">
        <v>1000</v>
      </c>
      <c r="J6" s="62">
        <f aca="true" t="shared" si="2" ref="J6:J12">I6-H6</f>
        <v>300</v>
      </c>
      <c r="L6" s="38">
        <v>10000</v>
      </c>
      <c r="M6" s="58">
        <f aca="true" t="shared" si="3" ref="M6:M69">L6/20</f>
        <v>500</v>
      </c>
      <c r="N6" s="58">
        <v>100</v>
      </c>
      <c r="O6" s="59">
        <f aca="true" t="shared" si="4" ref="O6:O66">SUM(M6:N6)</f>
        <v>600</v>
      </c>
      <c r="P6" s="58">
        <v>1000</v>
      </c>
      <c r="Q6" s="62">
        <f aca="true" t="shared" si="5" ref="Q6:Q12">P6-O6</f>
        <v>400</v>
      </c>
      <c r="S6" s="38">
        <v>25000</v>
      </c>
      <c r="T6" s="58">
        <f aca="true" t="shared" si="6" ref="T6:T69">S6/50</f>
        <v>500</v>
      </c>
      <c r="U6" s="58">
        <v>100</v>
      </c>
      <c r="V6" s="59">
        <f aca="true" t="shared" si="7" ref="V6:V66">SUM(T6:U6)</f>
        <v>600</v>
      </c>
      <c r="W6" s="58">
        <v>1000</v>
      </c>
      <c r="X6" s="62">
        <f aca="true" t="shared" si="8" ref="X6:X12">W6-V6</f>
        <v>400</v>
      </c>
      <c r="Z6" s="5">
        <v>40000</v>
      </c>
      <c r="AA6" s="58">
        <f aca="true" t="shared" si="9" ref="AA6:AA69">Z6/100</f>
        <v>400</v>
      </c>
      <c r="AB6" s="58">
        <v>150</v>
      </c>
      <c r="AC6" s="59">
        <f aca="true" t="shared" si="10" ref="AC6:AC66">SUM(AA6:AB6)</f>
        <v>550</v>
      </c>
      <c r="AD6" s="58">
        <v>1000</v>
      </c>
      <c r="AE6" s="145">
        <f aca="true" t="shared" si="11" ref="AE6:AE12">AD6-AC6</f>
        <v>450</v>
      </c>
      <c r="AF6" s="176"/>
      <c r="AG6" s="160">
        <v>12.47</v>
      </c>
      <c r="AH6" s="58">
        <f aca="true" t="shared" si="12" ref="AH6:AH67">AG6*9500</f>
        <v>118465</v>
      </c>
      <c r="AI6" s="172">
        <f aca="true" t="shared" si="13" ref="AI6:AI69">AH6/200</f>
        <v>592.325</v>
      </c>
      <c r="AJ6" s="147">
        <v>100</v>
      </c>
      <c r="AK6" s="59">
        <f aca="true" t="shared" si="14" ref="AK6:AK44">SUM(AI6:AJ6)</f>
        <v>692.325</v>
      </c>
      <c r="AL6" s="58">
        <v>1000</v>
      </c>
      <c r="AM6" s="62">
        <f aca="true" t="shared" si="15" ref="AM6:AM12">AL6-AK6</f>
        <v>307.67499999999995</v>
      </c>
      <c r="AO6" s="57">
        <v>700</v>
      </c>
      <c r="AP6" s="179">
        <f aca="true" t="shared" si="16" ref="AP6:AP69">H6-AO6</f>
        <v>0</v>
      </c>
      <c r="AQ6" s="160">
        <v>12.47</v>
      </c>
      <c r="AR6" s="58">
        <f aca="true" t="shared" si="17" ref="AR6:AR67">AQ6*9500</f>
        <v>118465</v>
      </c>
      <c r="AS6" s="172">
        <f aca="true" t="shared" si="18" ref="AS6:AS69">AR6/200</f>
        <v>592.325</v>
      </c>
      <c r="AT6" s="147">
        <v>100</v>
      </c>
      <c r="AU6" s="59">
        <f aca="true" t="shared" si="19" ref="AU6:AU44">SUM(AS6:AT6)</f>
        <v>692.325</v>
      </c>
      <c r="AV6" s="58">
        <v>1000</v>
      </c>
      <c r="AW6" s="62">
        <f aca="true" t="shared" si="20" ref="AW6:AW12">AV6-AU6</f>
        <v>307.67499999999995</v>
      </c>
    </row>
    <row r="7" spans="1:49" s="57" customFormat="1" ht="13.5">
      <c r="A7" s="60">
        <v>3</v>
      </c>
      <c r="B7" s="4" t="s">
        <v>3</v>
      </c>
      <c r="C7" s="61" t="s">
        <v>74</v>
      </c>
      <c r="D7" s="49" t="s">
        <v>35</v>
      </c>
      <c r="E7" s="38">
        <v>6000</v>
      </c>
      <c r="F7" s="58">
        <f t="shared" si="0"/>
        <v>600</v>
      </c>
      <c r="G7" s="58">
        <v>100</v>
      </c>
      <c r="H7" s="59">
        <f t="shared" si="1"/>
        <v>700</v>
      </c>
      <c r="I7" s="58">
        <v>1000</v>
      </c>
      <c r="J7" s="62">
        <f t="shared" si="2"/>
        <v>300</v>
      </c>
      <c r="L7" s="38">
        <v>10000</v>
      </c>
      <c r="M7" s="58">
        <f t="shared" si="3"/>
        <v>500</v>
      </c>
      <c r="N7" s="58">
        <v>100</v>
      </c>
      <c r="O7" s="59">
        <f t="shared" si="4"/>
        <v>600</v>
      </c>
      <c r="P7" s="58">
        <v>1000</v>
      </c>
      <c r="Q7" s="62">
        <f t="shared" si="5"/>
        <v>400</v>
      </c>
      <c r="S7" s="38">
        <v>25000</v>
      </c>
      <c r="T7" s="58">
        <f t="shared" si="6"/>
        <v>500</v>
      </c>
      <c r="U7" s="58">
        <v>100</v>
      </c>
      <c r="V7" s="59">
        <f t="shared" si="7"/>
        <v>600</v>
      </c>
      <c r="W7" s="58">
        <v>1000</v>
      </c>
      <c r="X7" s="62">
        <f t="shared" si="8"/>
        <v>400</v>
      </c>
      <c r="Z7" s="5">
        <v>40000</v>
      </c>
      <c r="AA7" s="58">
        <f t="shared" si="9"/>
        <v>400</v>
      </c>
      <c r="AB7" s="58">
        <v>150</v>
      </c>
      <c r="AC7" s="59">
        <f t="shared" si="10"/>
        <v>550</v>
      </c>
      <c r="AD7" s="58">
        <v>1000</v>
      </c>
      <c r="AE7" s="145">
        <f t="shared" si="11"/>
        <v>450</v>
      </c>
      <c r="AF7" s="176"/>
      <c r="AG7" s="160">
        <v>10.36</v>
      </c>
      <c r="AH7" s="58">
        <f t="shared" si="12"/>
        <v>98420</v>
      </c>
      <c r="AI7" s="172">
        <f t="shared" si="13"/>
        <v>492.1</v>
      </c>
      <c r="AJ7" s="147">
        <v>100</v>
      </c>
      <c r="AK7" s="59">
        <f t="shared" si="14"/>
        <v>592.1</v>
      </c>
      <c r="AL7" s="58">
        <v>1000</v>
      </c>
      <c r="AM7" s="62">
        <f t="shared" si="15"/>
        <v>407.9</v>
      </c>
      <c r="AO7" s="57">
        <v>600</v>
      </c>
      <c r="AP7" s="179">
        <f t="shared" si="16"/>
        <v>100</v>
      </c>
      <c r="AQ7" s="160">
        <v>10.36</v>
      </c>
      <c r="AR7" s="58">
        <f t="shared" si="17"/>
        <v>98420</v>
      </c>
      <c r="AS7" s="172">
        <f t="shared" si="18"/>
        <v>492.1</v>
      </c>
      <c r="AT7" s="147">
        <v>100</v>
      </c>
      <c r="AU7" s="59">
        <f t="shared" si="19"/>
        <v>592.1</v>
      </c>
      <c r="AV7" s="58">
        <v>1000</v>
      </c>
      <c r="AW7" s="62">
        <f t="shared" si="20"/>
        <v>407.9</v>
      </c>
    </row>
    <row r="8" spans="1:49" s="57" customFormat="1" ht="13.5">
      <c r="A8" s="60">
        <v>4</v>
      </c>
      <c r="B8" s="4" t="s">
        <v>3</v>
      </c>
      <c r="C8" s="61" t="s">
        <v>78</v>
      </c>
      <c r="D8" s="49" t="s">
        <v>59</v>
      </c>
      <c r="E8" s="38">
        <v>6000</v>
      </c>
      <c r="F8" s="58">
        <f t="shared" si="0"/>
        <v>600</v>
      </c>
      <c r="G8" s="58">
        <v>100</v>
      </c>
      <c r="H8" s="59">
        <f t="shared" si="1"/>
        <v>700</v>
      </c>
      <c r="I8" s="58">
        <v>1000</v>
      </c>
      <c r="J8" s="62">
        <f t="shared" si="2"/>
        <v>300</v>
      </c>
      <c r="L8" s="38">
        <v>10000</v>
      </c>
      <c r="M8" s="58">
        <f t="shared" si="3"/>
        <v>500</v>
      </c>
      <c r="N8" s="58">
        <v>100</v>
      </c>
      <c r="O8" s="59">
        <f t="shared" si="4"/>
        <v>600</v>
      </c>
      <c r="P8" s="58">
        <v>1000</v>
      </c>
      <c r="Q8" s="62">
        <f t="shared" si="5"/>
        <v>400</v>
      </c>
      <c r="S8" s="38">
        <v>25000</v>
      </c>
      <c r="T8" s="58">
        <f t="shared" si="6"/>
        <v>500</v>
      </c>
      <c r="U8" s="58">
        <v>100</v>
      </c>
      <c r="V8" s="59">
        <f t="shared" si="7"/>
        <v>600</v>
      </c>
      <c r="W8" s="58">
        <v>1000</v>
      </c>
      <c r="X8" s="62">
        <f t="shared" si="8"/>
        <v>400</v>
      </c>
      <c r="Z8" s="5">
        <v>40000</v>
      </c>
      <c r="AA8" s="58">
        <f t="shared" si="9"/>
        <v>400</v>
      </c>
      <c r="AB8" s="58">
        <v>150</v>
      </c>
      <c r="AC8" s="59">
        <f t="shared" si="10"/>
        <v>550</v>
      </c>
      <c r="AD8" s="58">
        <v>1000</v>
      </c>
      <c r="AE8" s="145">
        <f t="shared" si="11"/>
        <v>450</v>
      </c>
      <c r="AF8" s="176"/>
      <c r="AG8" s="160">
        <v>12.84</v>
      </c>
      <c r="AH8" s="58">
        <f t="shared" si="12"/>
        <v>121980</v>
      </c>
      <c r="AI8" s="172">
        <f t="shared" si="13"/>
        <v>609.9</v>
      </c>
      <c r="AJ8" s="147">
        <v>100</v>
      </c>
      <c r="AK8" s="59">
        <f t="shared" si="14"/>
        <v>709.9</v>
      </c>
      <c r="AL8" s="58">
        <v>1000</v>
      </c>
      <c r="AM8" s="62">
        <f t="shared" si="15"/>
        <v>290.1</v>
      </c>
      <c r="AO8" s="57">
        <v>750</v>
      </c>
      <c r="AP8" s="179">
        <f t="shared" si="16"/>
        <v>-50</v>
      </c>
      <c r="AQ8" s="160">
        <v>12.84</v>
      </c>
      <c r="AR8" s="58">
        <f t="shared" si="17"/>
        <v>121980</v>
      </c>
      <c r="AS8" s="172">
        <f t="shared" si="18"/>
        <v>609.9</v>
      </c>
      <c r="AT8" s="147">
        <v>100</v>
      </c>
      <c r="AU8" s="59">
        <f t="shared" si="19"/>
        <v>709.9</v>
      </c>
      <c r="AV8" s="58">
        <v>1000</v>
      </c>
      <c r="AW8" s="62">
        <f t="shared" si="20"/>
        <v>290.1</v>
      </c>
    </row>
    <row r="9" spans="1:49" s="57" customFormat="1" ht="13.5">
      <c r="A9" s="60">
        <v>5</v>
      </c>
      <c r="B9" s="4" t="s">
        <v>3</v>
      </c>
      <c r="C9" s="61" t="s">
        <v>69</v>
      </c>
      <c r="D9" s="49" t="s">
        <v>11</v>
      </c>
      <c r="E9" s="38">
        <v>7000</v>
      </c>
      <c r="F9" s="58">
        <f t="shared" si="0"/>
        <v>700</v>
      </c>
      <c r="G9" s="58">
        <v>100</v>
      </c>
      <c r="H9" s="59">
        <f t="shared" si="1"/>
        <v>800</v>
      </c>
      <c r="I9" s="58">
        <v>1000</v>
      </c>
      <c r="J9" s="62">
        <f t="shared" si="2"/>
        <v>200</v>
      </c>
      <c r="L9" s="38">
        <v>13000</v>
      </c>
      <c r="M9" s="58">
        <f t="shared" si="3"/>
        <v>650</v>
      </c>
      <c r="N9" s="58">
        <v>100</v>
      </c>
      <c r="O9" s="59">
        <f t="shared" si="4"/>
        <v>750</v>
      </c>
      <c r="P9" s="58">
        <v>1000</v>
      </c>
      <c r="Q9" s="62">
        <f t="shared" si="5"/>
        <v>250</v>
      </c>
      <c r="S9" s="38">
        <v>30000</v>
      </c>
      <c r="T9" s="58">
        <f t="shared" si="6"/>
        <v>600</v>
      </c>
      <c r="U9" s="58">
        <v>100</v>
      </c>
      <c r="V9" s="59">
        <f t="shared" si="7"/>
        <v>700</v>
      </c>
      <c r="W9" s="58">
        <v>1000</v>
      </c>
      <c r="X9" s="62">
        <f t="shared" si="8"/>
        <v>300</v>
      </c>
      <c r="Z9" s="5">
        <v>45000</v>
      </c>
      <c r="AA9" s="58">
        <f t="shared" si="9"/>
        <v>450</v>
      </c>
      <c r="AB9" s="58">
        <v>150</v>
      </c>
      <c r="AC9" s="59">
        <f t="shared" si="10"/>
        <v>600</v>
      </c>
      <c r="AD9" s="58">
        <v>1000</v>
      </c>
      <c r="AE9" s="145">
        <f t="shared" si="11"/>
        <v>400</v>
      </c>
      <c r="AF9" s="176"/>
      <c r="AG9" s="160">
        <v>10.8</v>
      </c>
      <c r="AH9" s="58">
        <f t="shared" si="12"/>
        <v>102600</v>
      </c>
      <c r="AI9" s="172">
        <f t="shared" si="13"/>
        <v>513</v>
      </c>
      <c r="AJ9" s="147">
        <v>100</v>
      </c>
      <c r="AK9" s="59">
        <f t="shared" si="14"/>
        <v>613</v>
      </c>
      <c r="AL9" s="58">
        <v>1000</v>
      </c>
      <c r="AM9" s="62">
        <f t="shared" si="15"/>
        <v>387</v>
      </c>
      <c r="AO9" s="57">
        <v>650</v>
      </c>
      <c r="AP9" s="179">
        <f t="shared" si="16"/>
        <v>150</v>
      </c>
      <c r="AQ9" s="160">
        <v>10.8</v>
      </c>
      <c r="AR9" s="58">
        <f t="shared" si="17"/>
        <v>102600</v>
      </c>
      <c r="AS9" s="172">
        <f t="shared" si="18"/>
        <v>513</v>
      </c>
      <c r="AT9" s="147">
        <v>100</v>
      </c>
      <c r="AU9" s="59">
        <f t="shared" si="19"/>
        <v>613</v>
      </c>
      <c r="AV9" s="58">
        <v>1000</v>
      </c>
      <c r="AW9" s="62">
        <f t="shared" si="20"/>
        <v>387</v>
      </c>
    </row>
    <row r="10" spans="1:49" s="57" customFormat="1" ht="13.5">
      <c r="A10" s="60">
        <v>6</v>
      </c>
      <c r="B10" s="4" t="s">
        <v>3</v>
      </c>
      <c r="C10" s="61" t="s">
        <v>73</v>
      </c>
      <c r="D10" s="49" t="s">
        <v>34</v>
      </c>
      <c r="E10" s="38">
        <v>7000</v>
      </c>
      <c r="F10" s="58">
        <f t="shared" si="0"/>
        <v>700</v>
      </c>
      <c r="G10" s="58">
        <v>100</v>
      </c>
      <c r="H10" s="59">
        <f t="shared" si="1"/>
        <v>800</v>
      </c>
      <c r="I10" s="58">
        <v>1000</v>
      </c>
      <c r="J10" s="62">
        <f t="shared" si="2"/>
        <v>200</v>
      </c>
      <c r="L10" s="38">
        <v>13000</v>
      </c>
      <c r="M10" s="58">
        <f t="shared" si="3"/>
        <v>650</v>
      </c>
      <c r="N10" s="58">
        <v>100</v>
      </c>
      <c r="O10" s="59">
        <f t="shared" si="4"/>
        <v>750</v>
      </c>
      <c r="P10" s="58">
        <v>1000</v>
      </c>
      <c r="Q10" s="62">
        <f t="shared" si="5"/>
        <v>250</v>
      </c>
      <c r="S10" s="38">
        <v>30000</v>
      </c>
      <c r="T10" s="58">
        <f t="shared" si="6"/>
        <v>600</v>
      </c>
      <c r="U10" s="58">
        <v>100</v>
      </c>
      <c r="V10" s="59">
        <f t="shared" si="7"/>
        <v>700</v>
      </c>
      <c r="W10" s="58">
        <v>1000</v>
      </c>
      <c r="X10" s="62">
        <f t="shared" si="8"/>
        <v>300</v>
      </c>
      <c r="Z10" s="5">
        <v>45000</v>
      </c>
      <c r="AA10" s="58">
        <f t="shared" si="9"/>
        <v>450</v>
      </c>
      <c r="AB10" s="58">
        <v>150</v>
      </c>
      <c r="AC10" s="59">
        <f t="shared" si="10"/>
        <v>600</v>
      </c>
      <c r="AD10" s="58">
        <v>1000</v>
      </c>
      <c r="AE10" s="145">
        <f t="shared" si="11"/>
        <v>400</v>
      </c>
      <c r="AF10" s="176"/>
      <c r="AG10" s="160">
        <v>14.49</v>
      </c>
      <c r="AH10" s="58">
        <f t="shared" si="12"/>
        <v>137655</v>
      </c>
      <c r="AI10" s="172">
        <f t="shared" si="13"/>
        <v>688.275</v>
      </c>
      <c r="AJ10" s="147">
        <v>100</v>
      </c>
      <c r="AK10" s="59">
        <f t="shared" si="14"/>
        <v>788.275</v>
      </c>
      <c r="AL10" s="58">
        <v>1000</v>
      </c>
      <c r="AM10" s="62">
        <f t="shared" si="15"/>
        <v>211.72500000000002</v>
      </c>
      <c r="AO10" s="57">
        <v>800</v>
      </c>
      <c r="AP10" s="179">
        <f t="shared" si="16"/>
        <v>0</v>
      </c>
      <c r="AQ10" s="160">
        <v>14.49</v>
      </c>
      <c r="AR10" s="58">
        <f t="shared" si="17"/>
        <v>137655</v>
      </c>
      <c r="AS10" s="172">
        <f t="shared" si="18"/>
        <v>688.275</v>
      </c>
      <c r="AT10" s="147">
        <v>100</v>
      </c>
      <c r="AU10" s="59">
        <f t="shared" si="19"/>
        <v>788.275</v>
      </c>
      <c r="AV10" s="58">
        <v>1000</v>
      </c>
      <c r="AW10" s="62">
        <f t="shared" si="20"/>
        <v>211.72500000000002</v>
      </c>
    </row>
    <row r="11" spans="1:49" s="57" customFormat="1" ht="13.5">
      <c r="A11" s="60">
        <v>7</v>
      </c>
      <c r="B11" s="4" t="s">
        <v>3</v>
      </c>
      <c r="C11" s="61" t="s">
        <v>75</v>
      </c>
      <c r="D11" s="49" t="s">
        <v>37</v>
      </c>
      <c r="E11" s="38">
        <v>7000</v>
      </c>
      <c r="F11" s="58">
        <f t="shared" si="0"/>
        <v>700</v>
      </c>
      <c r="G11" s="58">
        <v>100</v>
      </c>
      <c r="H11" s="59">
        <f t="shared" si="1"/>
        <v>800</v>
      </c>
      <c r="I11" s="58">
        <v>1000</v>
      </c>
      <c r="J11" s="62">
        <f t="shared" si="2"/>
        <v>200</v>
      </c>
      <c r="L11" s="38">
        <v>13000</v>
      </c>
      <c r="M11" s="58">
        <f t="shared" si="3"/>
        <v>650</v>
      </c>
      <c r="N11" s="58">
        <v>100</v>
      </c>
      <c r="O11" s="59">
        <f t="shared" si="4"/>
        <v>750</v>
      </c>
      <c r="P11" s="58">
        <v>1000</v>
      </c>
      <c r="Q11" s="62">
        <f t="shared" si="5"/>
        <v>250</v>
      </c>
      <c r="S11" s="38">
        <v>30000</v>
      </c>
      <c r="T11" s="58">
        <f t="shared" si="6"/>
        <v>600</v>
      </c>
      <c r="U11" s="58">
        <v>100</v>
      </c>
      <c r="V11" s="59">
        <f t="shared" si="7"/>
        <v>700</v>
      </c>
      <c r="W11" s="58">
        <v>1000</v>
      </c>
      <c r="X11" s="62">
        <f t="shared" si="8"/>
        <v>300</v>
      </c>
      <c r="Z11" s="5">
        <v>45000</v>
      </c>
      <c r="AA11" s="58">
        <f t="shared" si="9"/>
        <v>450</v>
      </c>
      <c r="AB11" s="58">
        <v>150</v>
      </c>
      <c r="AC11" s="59">
        <f t="shared" si="10"/>
        <v>600</v>
      </c>
      <c r="AD11" s="58">
        <v>1000</v>
      </c>
      <c r="AE11" s="145">
        <f t="shared" si="11"/>
        <v>400</v>
      </c>
      <c r="AF11" s="176"/>
      <c r="AG11" s="160">
        <v>13.56</v>
      </c>
      <c r="AH11" s="58">
        <f t="shared" si="12"/>
        <v>128820</v>
      </c>
      <c r="AI11" s="172">
        <f t="shared" si="13"/>
        <v>644.1</v>
      </c>
      <c r="AJ11" s="147">
        <v>100</v>
      </c>
      <c r="AK11" s="59">
        <f t="shared" si="14"/>
        <v>744.1</v>
      </c>
      <c r="AL11" s="58">
        <v>1000</v>
      </c>
      <c r="AM11" s="62">
        <f t="shared" si="15"/>
        <v>255.89999999999998</v>
      </c>
      <c r="AO11" s="57">
        <v>750</v>
      </c>
      <c r="AP11" s="179">
        <f t="shared" si="16"/>
        <v>50</v>
      </c>
      <c r="AQ11" s="181">
        <v>24.11</v>
      </c>
      <c r="AR11" s="180">
        <f>AQ11*10000</f>
        <v>241100</v>
      </c>
      <c r="AS11" s="182">
        <f>AR11/400</f>
        <v>602.75</v>
      </c>
      <c r="AT11" s="185">
        <v>100</v>
      </c>
      <c r="AU11" s="180">
        <f t="shared" si="19"/>
        <v>702.75</v>
      </c>
      <c r="AV11" s="180">
        <v>1000</v>
      </c>
      <c r="AW11" s="186">
        <f t="shared" si="20"/>
        <v>297.25</v>
      </c>
    </row>
    <row r="12" spans="1:49" s="57" customFormat="1" ht="13.5">
      <c r="A12" s="60">
        <v>8</v>
      </c>
      <c r="B12" s="4" t="s">
        <v>3</v>
      </c>
      <c r="C12" s="61" t="s">
        <v>79</v>
      </c>
      <c r="D12" s="49" t="s">
        <v>60</v>
      </c>
      <c r="E12" s="38">
        <v>7000</v>
      </c>
      <c r="F12" s="58">
        <f t="shared" si="0"/>
        <v>700</v>
      </c>
      <c r="G12" s="58">
        <v>100</v>
      </c>
      <c r="H12" s="59">
        <f t="shared" si="1"/>
        <v>800</v>
      </c>
      <c r="I12" s="58">
        <v>1000</v>
      </c>
      <c r="J12" s="62">
        <f t="shared" si="2"/>
        <v>200</v>
      </c>
      <c r="L12" s="38">
        <v>13000</v>
      </c>
      <c r="M12" s="58">
        <f t="shared" si="3"/>
        <v>650</v>
      </c>
      <c r="N12" s="58">
        <v>100</v>
      </c>
      <c r="O12" s="59">
        <f t="shared" si="4"/>
        <v>750</v>
      </c>
      <c r="P12" s="58">
        <v>1000</v>
      </c>
      <c r="Q12" s="62">
        <f t="shared" si="5"/>
        <v>250</v>
      </c>
      <c r="S12" s="38">
        <v>30000</v>
      </c>
      <c r="T12" s="58">
        <f t="shared" si="6"/>
        <v>600</v>
      </c>
      <c r="U12" s="58">
        <v>100</v>
      </c>
      <c r="V12" s="59">
        <f t="shared" si="7"/>
        <v>700</v>
      </c>
      <c r="W12" s="58">
        <v>1000</v>
      </c>
      <c r="X12" s="62">
        <f t="shared" si="8"/>
        <v>300</v>
      </c>
      <c r="Z12" s="5">
        <v>45000</v>
      </c>
      <c r="AA12" s="58">
        <f t="shared" si="9"/>
        <v>450</v>
      </c>
      <c r="AB12" s="58">
        <v>150</v>
      </c>
      <c r="AC12" s="59">
        <f t="shared" si="10"/>
        <v>600</v>
      </c>
      <c r="AD12" s="58">
        <v>1000</v>
      </c>
      <c r="AE12" s="145">
        <f t="shared" si="11"/>
        <v>400</v>
      </c>
      <c r="AF12" s="176"/>
      <c r="AG12" s="160">
        <v>12.62</v>
      </c>
      <c r="AH12" s="58">
        <f t="shared" si="12"/>
        <v>119889.99999999999</v>
      </c>
      <c r="AI12" s="172">
        <f t="shared" si="13"/>
        <v>599.4499999999999</v>
      </c>
      <c r="AJ12" s="147">
        <v>100</v>
      </c>
      <c r="AK12" s="59">
        <f t="shared" si="14"/>
        <v>699.4499999999999</v>
      </c>
      <c r="AL12" s="58">
        <v>1000</v>
      </c>
      <c r="AM12" s="62">
        <f t="shared" si="15"/>
        <v>300.55000000000007</v>
      </c>
      <c r="AO12" s="57">
        <v>700</v>
      </c>
      <c r="AP12" s="179">
        <f t="shared" si="16"/>
        <v>100</v>
      </c>
      <c r="AQ12" s="160">
        <v>12.62</v>
      </c>
      <c r="AR12" s="58">
        <f t="shared" si="17"/>
        <v>119889.99999999999</v>
      </c>
      <c r="AS12" s="172">
        <f t="shared" si="18"/>
        <v>599.4499999999999</v>
      </c>
      <c r="AT12" s="147">
        <v>100</v>
      </c>
      <c r="AU12" s="59">
        <f t="shared" si="19"/>
        <v>699.4499999999999</v>
      </c>
      <c r="AV12" s="58">
        <v>1000</v>
      </c>
      <c r="AW12" s="62">
        <f t="shared" si="20"/>
        <v>300.55000000000007</v>
      </c>
    </row>
    <row r="13" spans="1:49" s="57" customFormat="1" ht="13.5">
      <c r="A13" s="60">
        <v>9</v>
      </c>
      <c r="B13" s="4" t="s">
        <v>3</v>
      </c>
      <c r="C13" s="61" t="s">
        <v>80</v>
      </c>
      <c r="D13" s="49" t="s">
        <v>61</v>
      </c>
      <c r="E13" s="38">
        <v>7000</v>
      </c>
      <c r="F13" s="58">
        <f t="shared" si="0"/>
        <v>700</v>
      </c>
      <c r="G13" s="58">
        <v>100</v>
      </c>
      <c r="H13" s="59">
        <f t="shared" si="1"/>
        <v>800</v>
      </c>
      <c r="I13" s="58"/>
      <c r="J13" s="62" t="s">
        <v>125</v>
      </c>
      <c r="L13" s="38">
        <v>13000</v>
      </c>
      <c r="M13" s="58">
        <f t="shared" si="3"/>
        <v>650</v>
      </c>
      <c r="N13" s="58">
        <v>100</v>
      </c>
      <c r="O13" s="59">
        <f t="shared" si="4"/>
        <v>750</v>
      </c>
      <c r="P13" s="58"/>
      <c r="Q13" s="62" t="s">
        <v>125</v>
      </c>
      <c r="S13" s="38">
        <v>30000</v>
      </c>
      <c r="T13" s="58">
        <f t="shared" si="6"/>
        <v>600</v>
      </c>
      <c r="U13" s="58">
        <v>100</v>
      </c>
      <c r="V13" s="59">
        <f t="shared" si="7"/>
        <v>700</v>
      </c>
      <c r="W13" s="58"/>
      <c r="X13" s="62" t="s">
        <v>125</v>
      </c>
      <c r="Z13" s="5">
        <v>45000</v>
      </c>
      <c r="AA13" s="58">
        <f t="shared" si="9"/>
        <v>450</v>
      </c>
      <c r="AB13" s="58">
        <v>150</v>
      </c>
      <c r="AC13" s="59">
        <f t="shared" si="10"/>
        <v>600</v>
      </c>
      <c r="AD13" s="58"/>
      <c r="AE13" s="145" t="s">
        <v>125</v>
      </c>
      <c r="AF13" s="176"/>
      <c r="AG13" s="160">
        <v>13.5</v>
      </c>
      <c r="AH13" s="58">
        <f t="shared" si="12"/>
        <v>128250</v>
      </c>
      <c r="AI13" s="172">
        <f t="shared" si="13"/>
        <v>641.25</v>
      </c>
      <c r="AJ13" s="147">
        <v>100</v>
      </c>
      <c r="AK13" s="59">
        <f t="shared" si="14"/>
        <v>741.25</v>
      </c>
      <c r="AL13" s="58"/>
      <c r="AM13" s="62" t="s">
        <v>125</v>
      </c>
      <c r="AO13" s="57">
        <v>750</v>
      </c>
      <c r="AP13" s="179">
        <f t="shared" si="16"/>
        <v>50</v>
      </c>
      <c r="AQ13" s="160">
        <v>13.5</v>
      </c>
      <c r="AR13" s="58">
        <f t="shared" si="17"/>
        <v>128250</v>
      </c>
      <c r="AS13" s="172">
        <f t="shared" si="18"/>
        <v>641.25</v>
      </c>
      <c r="AT13" s="147">
        <v>100</v>
      </c>
      <c r="AU13" s="59">
        <f t="shared" si="19"/>
        <v>741.25</v>
      </c>
      <c r="AV13" s="58"/>
      <c r="AW13" s="62" t="s">
        <v>125</v>
      </c>
    </row>
    <row r="14" spans="1:49" s="57" customFormat="1" ht="13.5">
      <c r="A14" s="60">
        <v>10</v>
      </c>
      <c r="B14" s="4" t="s">
        <v>6</v>
      </c>
      <c r="C14" s="61" t="s">
        <v>118</v>
      </c>
      <c r="D14" s="49" t="s">
        <v>20</v>
      </c>
      <c r="E14" s="38">
        <v>7000</v>
      </c>
      <c r="F14" s="58">
        <f t="shared" si="0"/>
        <v>700</v>
      </c>
      <c r="G14" s="58">
        <v>100</v>
      </c>
      <c r="H14" s="59">
        <f t="shared" si="1"/>
        <v>800</v>
      </c>
      <c r="I14" s="58">
        <v>1000</v>
      </c>
      <c r="J14" s="62">
        <f>I14-H14</f>
        <v>200</v>
      </c>
      <c r="L14" s="38">
        <v>13000</v>
      </c>
      <c r="M14" s="58">
        <f t="shared" si="3"/>
        <v>650</v>
      </c>
      <c r="N14" s="58">
        <v>100</v>
      </c>
      <c r="O14" s="59">
        <f t="shared" si="4"/>
        <v>750</v>
      </c>
      <c r="P14" s="58">
        <v>1000</v>
      </c>
      <c r="Q14" s="62">
        <f>P14-O14</f>
        <v>250</v>
      </c>
      <c r="S14" s="38">
        <v>30000</v>
      </c>
      <c r="T14" s="58">
        <f t="shared" si="6"/>
        <v>600</v>
      </c>
      <c r="U14" s="58">
        <v>100</v>
      </c>
      <c r="V14" s="59">
        <f t="shared" si="7"/>
        <v>700</v>
      </c>
      <c r="W14" s="58">
        <v>1000</v>
      </c>
      <c r="X14" s="62">
        <f>W14-V14</f>
        <v>300</v>
      </c>
      <c r="Z14" s="5">
        <v>45000</v>
      </c>
      <c r="AA14" s="58">
        <f t="shared" si="9"/>
        <v>450</v>
      </c>
      <c r="AB14" s="58">
        <v>150</v>
      </c>
      <c r="AC14" s="59">
        <f t="shared" si="10"/>
        <v>600</v>
      </c>
      <c r="AD14" s="58">
        <v>1000</v>
      </c>
      <c r="AE14" s="145">
        <f>AD14-AC14</f>
        <v>400</v>
      </c>
      <c r="AF14" s="176"/>
      <c r="AG14" s="160">
        <v>7</v>
      </c>
      <c r="AH14" s="58">
        <f t="shared" si="12"/>
        <v>66500</v>
      </c>
      <c r="AI14" s="172">
        <f t="shared" si="13"/>
        <v>332.5</v>
      </c>
      <c r="AJ14" s="147">
        <v>100</v>
      </c>
      <c r="AK14" s="59">
        <f t="shared" si="14"/>
        <v>432.5</v>
      </c>
      <c r="AL14" s="58">
        <v>1000</v>
      </c>
      <c r="AM14" s="62">
        <f>AL14-AK14</f>
        <v>567.5</v>
      </c>
      <c r="AO14" s="57">
        <v>450</v>
      </c>
      <c r="AP14" s="179">
        <f t="shared" si="16"/>
        <v>350</v>
      </c>
      <c r="AQ14" s="160">
        <v>7</v>
      </c>
      <c r="AR14" s="58">
        <f t="shared" si="17"/>
        <v>66500</v>
      </c>
      <c r="AS14" s="172">
        <f t="shared" si="18"/>
        <v>332.5</v>
      </c>
      <c r="AT14" s="147">
        <v>100</v>
      </c>
      <c r="AU14" s="59">
        <f t="shared" si="19"/>
        <v>432.5</v>
      </c>
      <c r="AV14" s="58">
        <v>1000</v>
      </c>
      <c r="AW14" s="62">
        <f>AV14-AU14</f>
        <v>567.5</v>
      </c>
    </row>
    <row r="15" spans="1:49" s="57" customFormat="1" ht="13.5">
      <c r="A15" s="60">
        <v>11</v>
      </c>
      <c r="B15" s="4" t="s">
        <v>6</v>
      </c>
      <c r="C15" s="61" t="s">
        <v>119</v>
      </c>
      <c r="D15" s="49" t="s">
        <v>58</v>
      </c>
      <c r="E15" s="38">
        <v>7000</v>
      </c>
      <c r="F15" s="58">
        <f t="shared" si="0"/>
        <v>700</v>
      </c>
      <c r="G15" s="58">
        <v>100</v>
      </c>
      <c r="H15" s="59">
        <f t="shared" si="1"/>
        <v>800</v>
      </c>
      <c r="I15" s="58">
        <v>1000</v>
      </c>
      <c r="J15" s="62">
        <f>I15-H15</f>
        <v>200</v>
      </c>
      <c r="L15" s="38">
        <v>13000</v>
      </c>
      <c r="M15" s="58">
        <f t="shared" si="3"/>
        <v>650</v>
      </c>
      <c r="N15" s="58">
        <v>100</v>
      </c>
      <c r="O15" s="59">
        <f t="shared" si="4"/>
        <v>750</v>
      </c>
      <c r="P15" s="58">
        <v>1000</v>
      </c>
      <c r="Q15" s="62">
        <f>P15-O15</f>
        <v>250</v>
      </c>
      <c r="S15" s="38">
        <v>30000</v>
      </c>
      <c r="T15" s="58">
        <f t="shared" si="6"/>
        <v>600</v>
      </c>
      <c r="U15" s="58">
        <v>100</v>
      </c>
      <c r="V15" s="59">
        <f t="shared" si="7"/>
        <v>700</v>
      </c>
      <c r="W15" s="58">
        <v>1000</v>
      </c>
      <c r="X15" s="62">
        <f>W15-V15</f>
        <v>300</v>
      </c>
      <c r="Z15" s="5">
        <v>45000</v>
      </c>
      <c r="AA15" s="58">
        <f t="shared" si="9"/>
        <v>450</v>
      </c>
      <c r="AB15" s="58">
        <v>150</v>
      </c>
      <c r="AC15" s="59">
        <f t="shared" si="10"/>
        <v>600</v>
      </c>
      <c r="AD15" s="58">
        <v>1000</v>
      </c>
      <c r="AE15" s="145">
        <f>AD15-AC15</f>
        <v>400</v>
      </c>
      <c r="AF15" s="176"/>
      <c r="AG15" s="160">
        <v>9.1</v>
      </c>
      <c r="AH15" s="58">
        <f t="shared" si="12"/>
        <v>86450</v>
      </c>
      <c r="AI15" s="172">
        <f t="shared" si="13"/>
        <v>432.25</v>
      </c>
      <c r="AJ15" s="147">
        <v>100</v>
      </c>
      <c r="AK15" s="59">
        <f t="shared" si="14"/>
        <v>532.25</v>
      </c>
      <c r="AL15" s="58">
        <v>1000</v>
      </c>
      <c r="AM15" s="62">
        <f>AL15-AK15</f>
        <v>467.75</v>
      </c>
      <c r="AO15" s="57">
        <v>550</v>
      </c>
      <c r="AP15" s="179">
        <f t="shared" si="16"/>
        <v>250</v>
      </c>
      <c r="AQ15" s="160">
        <v>9.1</v>
      </c>
      <c r="AR15" s="58">
        <f t="shared" si="17"/>
        <v>86450</v>
      </c>
      <c r="AS15" s="172">
        <f t="shared" si="18"/>
        <v>432.25</v>
      </c>
      <c r="AT15" s="147">
        <v>100</v>
      </c>
      <c r="AU15" s="59">
        <f t="shared" si="19"/>
        <v>532.25</v>
      </c>
      <c r="AV15" s="58">
        <v>1000</v>
      </c>
      <c r="AW15" s="62">
        <f>AV15-AU15</f>
        <v>467.75</v>
      </c>
    </row>
    <row r="16" spans="1:49" s="57" customFormat="1" ht="13.5">
      <c r="A16" s="60">
        <v>12</v>
      </c>
      <c r="B16" s="4" t="s">
        <v>3</v>
      </c>
      <c r="C16" s="61" t="s">
        <v>67</v>
      </c>
      <c r="D16" s="49" t="s">
        <v>8</v>
      </c>
      <c r="E16" s="38">
        <v>8000</v>
      </c>
      <c r="F16" s="58">
        <f t="shared" si="0"/>
        <v>800</v>
      </c>
      <c r="G16" s="58">
        <v>100</v>
      </c>
      <c r="H16" s="59">
        <f t="shared" si="1"/>
        <v>900</v>
      </c>
      <c r="I16" s="58">
        <v>1000</v>
      </c>
      <c r="J16" s="62">
        <f>I16-H16</f>
        <v>100</v>
      </c>
      <c r="L16" s="38">
        <v>14000</v>
      </c>
      <c r="M16" s="58">
        <f t="shared" si="3"/>
        <v>700</v>
      </c>
      <c r="N16" s="58">
        <v>100</v>
      </c>
      <c r="O16" s="59">
        <f t="shared" si="4"/>
        <v>800</v>
      </c>
      <c r="P16" s="58">
        <v>1000</v>
      </c>
      <c r="Q16" s="62">
        <f>P16-O16</f>
        <v>200</v>
      </c>
      <c r="S16" s="38">
        <v>35000</v>
      </c>
      <c r="T16" s="58">
        <f t="shared" si="6"/>
        <v>700</v>
      </c>
      <c r="U16" s="58">
        <v>100</v>
      </c>
      <c r="V16" s="59">
        <f t="shared" si="7"/>
        <v>800</v>
      </c>
      <c r="W16" s="58">
        <v>1000</v>
      </c>
      <c r="X16" s="62">
        <f>W16-V16</f>
        <v>200</v>
      </c>
      <c r="Z16" s="5">
        <v>50000</v>
      </c>
      <c r="AA16" s="58">
        <f t="shared" si="9"/>
        <v>500</v>
      </c>
      <c r="AB16" s="58">
        <v>150</v>
      </c>
      <c r="AC16" s="59">
        <f t="shared" si="10"/>
        <v>650</v>
      </c>
      <c r="AD16" s="58">
        <v>1000</v>
      </c>
      <c r="AE16" s="145">
        <f>AD16-AC16</f>
        <v>350</v>
      </c>
      <c r="AF16" s="176"/>
      <c r="AG16" s="160">
        <v>16.4</v>
      </c>
      <c r="AH16" s="58">
        <f t="shared" si="12"/>
        <v>155800</v>
      </c>
      <c r="AI16" s="172">
        <f t="shared" si="13"/>
        <v>779</v>
      </c>
      <c r="AJ16" s="147">
        <v>100</v>
      </c>
      <c r="AK16" s="59">
        <f t="shared" si="14"/>
        <v>879</v>
      </c>
      <c r="AL16" s="58">
        <v>1000</v>
      </c>
      <c r="AM16" s="62">
        <f>AL16-AK16</f>
        <v>121</v>
      </c>
      <c r="AO16" s="57">
        <v>900</v>
      </c>
      <c r="AP16" s="179">
        <f t="shared" si="16"/>
        <v>0</v>
      </c>
      <c r="AQ16" s="160">
        <v>16.4</v>
      </c>
      <c r="AR16" s="58">
        <f t="shared" si="17"/>
        <v>155800</v>
      </c>
      <c r="AS16" s="172">
        <f t="shared" si="18"/>
        <v>779</v>
      </c>
      <c r="AT16" s="147">
        <v>100</v>
      </c>
      <c r="AU16" s="59">
        <f t="shared" si="19"/>
        <v>879</v>
      </c>
      <c r="AV16" s="58">
        <v>1000</v>
      </c>
      <c r="AW16" s="62">
        <f>AV16-AU16</f>
        <v>121</v>
      </c>
    </row>
    <row r="17" spans="1:49" s="57" customFormat="1" ht="13.5">
      <c r="A17" s="60">
        <v>13</v>
      </c>
      <c r="B17" s="4" t="s">
        <v>3</v>
      </c>
      <c r="C17" s="61" t="s">
        <v>68</v>
      </c>
      <c r="D17" s="49" t="s">
        <v>14</v>
      </c>
      <c r="E17" s="38">
        <v>8000</v>
      </c>
      <c r="F17" s="58">
        <f t="shared" si="0"/>
        <v>800</v>
      </c>
      <c r="G17" s="58">
        <v>100</v>
      </c>
      <c r="H17" s="59">
        <f t="shared" si="1"/>
        <v>900</v>
      </c>
      <c r="I17" s="58">
        <v>1000</v>
      </c>
      <c r="J17" s="62">
        <f>I17-H17</f>
        <v>100</v>
      </c>
      <c r="L17" s="38">
        <v>14000</v>
      </c>
      <c r="M17" s="58">
        <f t="shared" si="3"/>
        <v>700</v>
      </c>
      <c r="N17" s="58">
        <v>100</v>
      </c>
      <c r="O17" s="59">
        <f t="shared" si="4"/>
        <v>800</v>
      </c>
      <c r="P17" s="58">
        <v>1000</v>
      </c>
      <c r="Q17" s="62">
        <f>P17-O17</f>
        <v>200</v>
      </c>
      <c r="S17" s="38">
        <v>35000</v>
      </c>
      <c r="T17" s="58">
        <f t="shared" si="6"/>
        <v>700</v>
      </c>
      <c r="U17" s="58">
        <v>100</v>
      </c>
      <c r="V17" s="59">
        <f t="shared" si="7"/>
        <v>800</v>
      </c>
      <c r="W17" s="58">
        <v>1000</v>
      </c>
      <c r="X17" s="62">
        <f>W17-V17</f>
        <v>200</v>
      </c>
      <c r="Z17" s="5">
        <v>50000</v>
      </c>
      <c r="AA17" s="58">
        <f t="shared" si="9"/>
        <v>500</v>
      </c>
      <c r="AB17" s="58">
        <v>150</v>
      </c>
      <c r="AC17" s="59">
        <f t="shared" si="10"/>
        <v>650</v>
      </c>
      <c r="AD17" s="58">
        <v>1000</v>
      </c>
      <c r="AE17" s="145">
        <f>AD17-AC17</f>
        <v>350</v>
      </c>
      <c r="AF17" s="176"/>
      <c r="AG17" s="160">
        <v>15.75</v>
      </c>
      <c r="AH17" s="58">
        <f t="shared" si="12"/>
        <v>149625</v>
      </c>
      <c r="AI17" s="172">
        <f t="shared" si="13"/>
        <v>748.125</v>
      </c>
      <c r="AJ17" s="147">
        <v>100</v>
      </c>
      <c r="AK17" s="59">
        <f t="shared" si="14"/>
        <v>848.125</v>
      </c>
      <c r="AL17" s="58">
        <v>1000</v>
      </c>
      <c r="AM17" s="62">
        <f>AL17-AK17</f>
        <v>151.875</v>
      </c>
      <c r="AO17" s="57">
        <v>850</v>
      </c>
      <c r="AP17" s="179">
        <f t="shared" si="16"/>
        <v>50</v>
      </c>
      <c r="AQ17" s="160">
        <v>15.75</v>
      </c>
      <c r="AR17" s="58">
        <f t="shared" si="17"/>
        <v>149625</v>
      </c>
      <c r="AS17" s="172">
        <f t="shared" si="18"/>
        <v>748.125</v>
      </c>
      <c r="AT17" s="147">
        <v>100</v>
      </c>
      <c r="AU17" s="59">
        <f t="shared" si="19"/>
        <v>848.125</v>
      </c>
      <c r="AV17" s="58">
        <v>1000</v>
      </c>
      <c r="AW17" s="62">
        <f>AV17-AU17</f>
        <v>151.875</v>
      </c>
    </row>
    <row r="18" spans="1:49" s="57" customFormat="1" ht="13.5">
      <c r="A18" s="60">
        <v>14</v>
      </c>
      <c r="B18" s="4" t="s">
        <v>3</v>
      </c>
      <c r="C18" s="61" t="s">
        <v>71</v>
      </c>
      <c r="D18" s="49" t="s">
        <v>16</v>
      </c>
      <c r="E18" s="38">
        <v>8000</v>
      </c>
      <c r="F18" s="58">
        <f t="shared" si="0"/>
        <v>800</v>
      </c>
      <c r="G18" s="58">
        <v>100</v>
      </c>
      <c r="H18" s="59">
        <f t="shared" si="1"/>
        <v>900</v>
      </c>
      <c r="I18" s="58">
        <v>1000</v>
      </c>
      <c r="J18" s="62">
        <f>I18-H18</f>
        <v>100</v>
      </c>
      <c r="L18" s="38">
        <v>14000</v>
      </c>
      <c r="M18" s="58">
        <f t="shared" si="3"/>
        <v>700</v>
      </c>
      <c r="N18" s="58">
        <v>100</v>
      </c>
      <c r="O18" s="59">
        <f t="shared" si="4"/>
        <v>800</v>
      </c>
      <c r="P18" s="58">
        <v>1000</v>
      </c>
      <c r="Q18" s="62">
        <f>P18-O18</f>
        <v>200</v>
      </c>
      <c r="S18" s="38">
        <v>35000</v>
      </c>
      <c r="T18" s="58">
        <f t="shared" si="6"/>
        <v>700</v>
      </c>
      <c r="U18" s="58">
        <v>100</v>
      </c>
      <c r="V18" s="59">
        <f t="shared" si="7"/>
        <v>800</v>
      </c>
      <c r="W18" s="58">
        <v>1000</v>
      </c>
      <c r="X18" s="62">
        <f>W18-V18</f>
        <v>200</v>
      </c>
      <c r="Z18" s="5">
        <v>50000</v>
      </c>
      <c r="AA18" s="58">
        <f t="shared" si="9"/>
        <v>500</v>
      </c>
      <c r="AB18" s="58">
        <v>150</v>
      </c>
      <c r="AC18" s="59">
        <f t="shared" si="10"/>
        <v>650</v>
      </c>
      <c r="AD18" s="58">
        <v>1000</v>
      </c>
      <c r="AE18" s="145">
        <f>AD18-AC18</f>
        <v>350</v>
      </c>
      <c r="AF18" s="176"/>
      <c r="AG18" s="160">
        <v>13.97</v>
      </c>
      <c r="AH18" s="58">
        <f t="shared" si="12"/>
        <v>132715</v>
      </c>
      <c r="AI18" s="172">
        <f t="shared" si="13"/>
        <v>663.575</v>
      </c>
      <c r="AJ18" s="147">
        <v>100</v>
      </c>
      <c r="AK18" s="59">
        <f t="shared" si="14"/>
        <v>763.575</v>
      </c>
      <c r="AL18" s="58">
        <v>1000</v>
      </c>
      <c r="AM18" s="62">
        <f>AL18-AK18</f>
        <v>236.42499999999995</v>
      </c>
      <c r="AO18" s="57">
        <v>800</v>
      </c>
      <c r="AP18" s="179">
        <f t="shared" si="16"/>
        <v>100</v>
      </c>
      <c r="AQ18" s="160">
        <v>13.97</v>
      </c>
      <c r="AR18" s="58">
        <f t="shared" si="17"/>
        <v>132715</v>
      </c>
      <c r="AS18" s="172">
        <f t="shared" si="18"/>
        <v>663.575</v>
      </c>
      <c r="AT18" s="147">
        <v>100</v>
      </c>
      <c r="AU18" s="59">
        <f t="shared" si="19"/>
        <v>763.575</v>
      </c>
      <c r="AV18" s="58">
        <v>1000</v>
      </c>
      <c r="AW18" s="62">
        <f>AV18-AU18</f>
        <v>236.42499999999995</v>
      </c>
    </row>
    <row r="19" spans="1:49" s="57" customFormat="1" ht="13.5">
      <c r="A19" s="60">
        <v>15</v>
      </c>
      <c r="B19" s="4" t="s">
        <v>3</v>
      </c>
      <c r="C19" s="61" t="s">
        <v>77</v>
      </c>
      <c r="D19" s="49" t="s">
        <v>55</v>
      </c>
      <c r="E19" s="38">
        <v>8000</v>
      </c>
      <c r="F19" s="58">
        <f t="shared" si="0"/>
        <v>800</v>
      </c>
      <c r="G19" s="58">
        <v>100</v>
      </c>
      <c r="H19" s="59">
        <f t="shared" si="1"/>
        <v>900</v>
      </c>
      <c r="I19" s="58"/>
      <c r="J19" s="62" t="s">
        <v>125</v>
      </c>
      <c r="L19" s="38">
        <v>14000</v>
      </c>
      <c r="M19" s="58">
        <f t="shared" si="3"/>
        <v>700</v>
      </c>
      <c r="N19" s="58">
        <v>100</v>
      </c>
      <c r="O19" s="59">
        <f t="shared" si="4"/>
        <v>800</v>
      </c>
      <c r="P19" s="58"/>
      <c r="Q19" s="62" t="s">
        <v>125</v>
      </c>
      <c r="S19" s="38">
        <v>35000</v>
      </c>
      <c r="T19" s="58">
        <f t="shared" si="6"/>
        <v>700</v>
      </c>
      <c r="U19" s="58">
        <v>100</v>
      </c>
      <c r="V19" s="59">
        <f t="shared" si="7"/>
        <v>800</v>
      </c>
      <c r="W19" s="58"/>
      <c r="X19" s="62" t="s">
        <v>125</v>
      </c>
      <c r="Z19" s="5">
        <v>50000</v>
      </c>
      <c r="AA19" s="58">
        <f t="shared" si="9"/>
        <v>500</v>
      </c>
      <c r="AB19" s="58">
        <v>150</v>
      </c>
      <c r="AC19" s="59">
        <f t="shared" si="10"/>
        <v>650</v>
      </c>
      <c r="AD19" s="58"/>
      <c r="AE19" s="145" t="s">
        <v>125</v>
      </c>
      <c r="AF19" s="176"/>
      <c r="AG19" s="160">
        <v>13.05</v>
      </c>
      <c r="AH19" s="58">
        <f t="shared" si="12"/>
        <v>123975</v>
      </c>
      <c r="AI19" s="172">
        <f t="shared" si="13"/>
        <v>619.875</v>
      </c>
      <c r="AJ19" s="147">
        <v>100</v>
      </c>
      <c r="AK19" s="59">
        <f t="shared" si="14"/>
        <v>719.875</v>
      </c>
      <c r="AL19" s="58"/>
      <c r="AM19" s="62" t="s">
        <v>125</v>
      </c>
      <c r="AO19" s="57">
        <v>750</v>
      </c>
      <c r="AP19" s="179">
        <f t="shared" si="16"/>
        <v>150</v>
      </c>
      <c r="AQ19" s="160">
        <v>13.05</v>
      </c>
      <c r="AR19" s="58">
        <f t="shared" si="17"/>
        <v>123975</v>
      </c>
      <c r="AS19" s="172">
        <f t="shared" si="18"/>
        <v>619.875</v>
      </c>
      <c r="AT19" s="147">
        <v>100</v>
      </c>
      <c r="AU19" s="59">
        <f t="shared" si="19"/>
        <v>719.875</v>
      </c>
      <c r="AV19" s="58"/>
      <c r="AW19" s="62" t="s">
        <v>125</v>
      </c>
    </row>
    <row r="20" spans="1:49" s="57" customFormat="1" ht="13.5">
      <c r="A20" s="60">
        <v>16</v>
      </c>
      <c r="B20" s="4" t="s">
        <v>3</v>
      </c>
      <c r="C20" s="61" t="s">
        <v>76</v>
      </c>
      <c r="D20" s="49" t="s">
        <v>51</v>
      </c>
      <c r="E20" s="38">
        <v>10000</v>
      </c>
      <c r="F20" s="58">
        <f t="shared" si="0"/>
        <v>1000</v>
      </c>
      <c r="G20" s="58">
        <v>100</v>
      </c>
      <c r="H20" s="59">
        <f t="shared" si="1"/>
        <v>1100</v>
      </c>
      <c r="I20" s="58">
        <v>1200</v>
      </c>
      <c r="J20" s="62">
        <f>I20-H20</f>
        <v>100</v>
      </c>
      <c r="L20" s="38">
        <v>18000</v>
      </c>
      <c r="M20" s="58">
        <f t="shared" si="3"/>
        <v>900</v>
      </c>
      <c r="N20" s="58">
        <v>100</v>
      </c>
      <c r="O20" s="59">
        <f t="shared" si="4"/>
        <v>1000</v>
      </c>
      <c r="P20" s="58">
        <v>1200</v>
      </c>
      <c r="Q20" s="62">
        <f>P20-O20</f>
        <v>200</v>
      </c>
      <c r="S20" s="38">
        <v>40000</v>
      </c>
      <c r="T20" s="58">
        <f t="shared" si="6"/>
        <v>800</v>
      </c>
      <c r="U20" s="58">
        <v>100</v>
      </c>
      <c r="V20" s="59">
        <f t="shared" si="7"/>
        <v>900</v>
      </c>
      <c r="W20" s="58">
        <v>1200</v>
      </c>
      <c r="X20" s="62">
        <f>W20-V20</f>
        <v>300</v>
      </c>
      <c r="Z20" s="5">
        <v>65000</v>
      </c>
      <c r="AA20" s="58">
        <f t="shared" si="9"/>
        <v>650</v>
      </c>
      <c r="AB20" s="58">
        <v>150</v>
      </c>
      <c r="AC20" s="59">
        <f t="shared" si="10"/>
        <v>800</v>
      </c>
      <c r="AD20" s="58">
        <v>1200</v>
      </c>
      <c r="AE20" s="145">
        <f>AD20-AC20</f>
        <v>400</v>
      </c>
      <c r="AF20" s="176"/>
      <c r="AG20" s="160"/>
      <c r="AH20" s="58">
        <f t="shared" si="12"/>
        <v>0</v>
      </c>
      <c r="AI20" s="172">
        <f t="shared" si="13"/>
        <v>0</v>
      </c>
      <c r="AJ20" s="147">
        <v>100</v>
      </c>
      <c r="AK20" s="59">
        <f t="shared" si="14"/>
        <v>100</v>
      </c>
      <c r="AL20" s="58">
        <v>1200</v>
      </c>
      <c r="AM20" s="62">
        <f>AL20-AK20</f>
        <v>1100</v>
      </c>
      <c r="AP20" s="179" t="s">
        <v>125</v>
      </c>
      <c r="AQ20" s="160"/>
      <c r="AR20" s="58">
        <f t="shared" si="17"/>
        <v>0</v>
      </c>
      <c r="AS20" s="172">
        <f t="shared" si="18"/>
        <v>0</v>
      </c>
      <c r="AT20" s="147">
        <v>100</v>
      </c>
      <c r="AU20" s="59">
        <f t="shared" si="19"/>
        <v>100</v>
      </c>
      <c r="AV20" s="58">
        <v>1200</v>
      </c>
      <c r="AW20" s="62">
        <f>AV20-AU20</f>
        <v>1100</v>
      </c>
    </row>
    <row r="21" spans="1:49" s="57" customFormat="1" ht="13.5">
      <c r="A21" s="60">
        <v>17</v>
      </c>
      <c r="B21" s="4" t="s">
        <v>4</v>
      </c>
      <c r="C21" s="61" t="s">
        <v>81</v>
      </c>
      <c r="D21" s="49" t="s">
        <v>9</v>
      </c>
      <c r="E21" s="38">
        <v>10000</v>
      </c>
      <c r="F21" s="58">
        <f t="shared" si="0"/>
        <v>1000</v>
      </c>
      <c r="G21" s="58">
        <v>100</v>
      </c>
      <c r="H21" s="59">
        <f t="shared" si="1"/>
        <v>1100</v>
      </c>
      <c r="I21" s="58"/>
      <c r="J21" s="62" t="s">
        <v>125</v>
      </c>
      <c r="L21" s="38">
        <v>18000</v>
      </c>
      <c r="M21" s="58">
        <f t="shared" si="3"/>
        <v>900</v>
      </c>
      <c r="N21" s="58">
        <v>100</v>
      </c>
      <c r="O21" s="59">
        <f t="shared" si="4"/>
        <v>1000</v>
      </c>
      <c r="P21" s="58"/>
      <c r="Q21" s="62" t="s">
        <v>125</v>
      </c>
      <c r="S21" s="38">
        <v>40000</v>
      </c>
      <c r="T21" s="58">
        <f t="shared" si="6"/>
        <v>800</v>
      </c>
      <c r="U21" s="58">
        <v>100</v>
      </c>
      <c r="V21" s="59">
        <f t="shared" si="7"/>
        <v>900</v>
      </c>
      <c r="W21" s="58"/>
      <c r="X21" s="62" t="s">
        <v>125</v>
      </c>
      <c r="Z21" s="5">
        <v>65000</v>
      </c>
      <c r="AA21" s="58">
        <f t="shared" si="9"/>
        <v>650</v>
      </c>
      <c r="AB21" s="58">
        <v>150</v>
      </c>
      <c r="AC21" s="59">
        <f t="shared" si="10"/>
        <v>800</v>
      </c>
      <c r="AD21" s="58"/>
      <c r="AE21" s="145" t="s">
        <v>125</v>
      </c>
      <c r="AF21" s="176"/>
      <c r="AG21" s="160"/>
      <c r="AH21" s="58">
        <f t="shared" si="12"/>
        <v>0</v>
      </c>
      <c r="AI21" s="172">
        <f t="shared" si="13"/>
        <v>0</v>
      </c>
      <c r="AJ21" s="147">
        <v>100</v>
      </c>
      <c r="AK21" s="59">
        <f t="shared" si="14"/>
        <v>100</v>
      </c>
      <c r="AL21" s="58"/>
      <c r="AM21" s="62" t="s">
        <v>125</v>
      </c>
      <c r="AP21" s="179" t="s">
        <v>125</v>
      </c>
      <c r="AQ21" s="160"/>
      <c r="AR21" s="58">
        <f t="shared" si="17"/>
        <v>0</v>
      </c>
      <c r="AS21" s="172">
        <f t="shared" si="18"/>
        <v>0</v>
      </c>
      <c r="AT21" s="147">
        <v>100</v>
      </c>
      <c r="AU21" s="59">
        <f t="shared" si="19"/>
        <v>100</v>
      </c>
      <c r="AV21" s="58"/>
      <c r="AW21" s="62" t="s">
        <v>125</v>
      </c>
    </row>
    <row r="22" spans="1:49" s="57" customFormat="1" ht="13.5">
      <c r="A22" s="60">
        <v>18</v>
      </c>
      <c r="B22" s="4" t="s">
        <v>4</v>
      </c>
      <c r="C22" s="61" t="s">
        <v>82</v>
      </c>
      <c r="D22" s="49" t="s">
        <v>10</v>
      </c>
      <c r="E22" s="38">
        <v>10000</v>
      </c>
      <c r="F22" s="58">
        <f t="shared" si="0"/>
        <v>1000</v>
      </c>
      <c r="G22" s="58">
        <v>100</v>
      </c>
      <c r="H22" s="59">
        <f t="shared" si="1"/>
        <v>1100</v>
      </c>
      <c r="I22" s="58"/>
      <c r="J22" s="62" t="s">
        <v>125</v>
      </c>
      <c r="L22" s="38">
        <v>18000</v>
      </c>
      <c r="M22" s="58">
        <f t="shared" si="3"/>
        <v>900</v>
      </c>
      <c r="N22" s="58">
        <v>100</v>
      </c>
      <c r="O22" s="59">
        <f t="shared" si="4"/>
        <v>1000</v>
      </c>
      <c r="P22" s="58"/>
      <c r="Q22" s="62" t="s">
        <v>125</v>
      </c>
      <c r="S22" s="38">
        <v>40000</v>
      </c>
      <c r="T22" s="58">
        <f t="shared" si="6"/>
        <v>800</v>
      </c>
      <c r="U22" s="58">
        <v>100</v>
      </c>
      <c r="V22" s="59">
        <f t="shared" si="7"/>
        <v>900</v>
      </c>
      <c r="W22" s="58"/>
      <c r="X22" s="62" t="s">
        <v>125</v>
      </c>
      <c r="Z22" s="5">
        <v>65000</v>
      </c>
      <c r="AA22" s="58">
        <f t="shared" si="9"/>
        <v>650</v>
      </c>
      <c r="AB22" s="58">
        <v>150</v>
      </c>
      <c r="AC22" s="59">
        <f t="shared" si="10"/>
        <v>800</v>
      </c>
      <c r="AD22" s="58"/>
      <c r="AE22" s="145" t="s">
        <v>125</v>
      </c>
      <c r="AF22" s="176"/>
      <c r="AG22" s="160">
        <v>17.27</v>
      </c>
      <c r="AH22" s="58">
        <f t="shared" si="12"/>
        <v>164065</v>
      </c>
      <c r="AI22" s="172">
        <f t="shared" si="13"/>
        <v>820.325</v>
      </c>
      <c r="AJ22" s="147">
        <v>100</v>
      </c>
      <c r="AK22" s="59">
        <f t="shared" si="14"/>
        <v>920.325</v>
      </c>
      <c r="AL22" s="58"/>
      <c r="AM22" s="62" t="s">
        <v>125</v>
      </c>
      <c r="AO22" s="57">
        <v>950</v>
      </c>
      <c r="AP22" s="179">
        <f t="shared" si="16"/>
        <v>150</v>
      </c>
      <c r="AQ22" s="160">
        <v>17.27</v>
      </c>
      <c r="AR22" s="58">
        <f t="shared" si="17"/>
        <v>164065</v>
      </c>
      <c r="AS22" s="172">
        <f t="shared" si="18"/>
        <v>820.325</v>
      </c>
      <c r="AT22" s="147">
        <v>100</v>
      </c>
      <c r="AU22" s="59">
        <f t="shared" si="19"/>
        <v>920.325</v>
      </c>
      <c r="AV22" s="58"/>
      <c r="AW22" s="62" t="s">
        <v>125</v>
      </c>
    </row>
    <row r="23" spans="1:49" s="57" customFormat="1" ht="13.5">
      <c r="A23" s="60">
        <v>19</v>
      </c>
      <c r="B23" s="4" t="s">
        <v>4</v>
      </c>
      <c r="C23" s="61" t="s">
        <v>83</v>
      </c>
      <c r="D23" s="49" t="s">
        <v>18</v>
      </c>
      <c r="E23" s="38">
        <v>10000</v>
      </c>
      <c r="F23" s="58">
        <f t="shared" si="0"/>
        <v>1000</v>
      </c>
      <c r="G23" s="58">
        <v>100</v>
      </c>
      <c r="H23" s="59">
        <f t="shared" si="1"/>
        <v>1100</v>
      </c>
      <c r="I23" s="58">
        <v>1200</v>
      </c>
      <c r="J23" s="62">
        <f aca="true" t="shared" si="21" ref="J23:J66">I23-H23</f>
        <v>100</v>
      </c>
      <c r="L23" s="38">
        <v>18000</v>
      </c>
      <c r="M23" s="58">
        <f t="shared" si="3"/>
        <v>900</v>
      </c>
      <c r="N23" s="58">
        <v>100</v>
      </c>
      <c r="O23" s="59">
        <f t="shared" si="4"/>
        <v>1000</v>
      </c>
      <c r="P23" s="58">
        <v>1200</v>
      </c>
      <c r="Q23" s="62">
        <f aca="true" t="shared" si="22" ref="Q23:Q66">P23-O23</f>
        <v>200</v>
      </c>
      <c r="S23" s="38">
        <v>40000</v>
      </c>
      <c r="T23" s="58">
        <f t="shared" si="6"/>
        <v>800</v>
      </c>
      <c r="U23" s="58">
        <v>100</v>
      </c>
      <c r="V23" s="59">
        <f t="shared" si="7"/>
        <v>900</v>
      </c>
      <c r="W23" s="58">
        <v>1200</v>
      </c>
      <c r="X23" s="62">
        <f aca="true" t="shared" si="23" ref="X23:X66">W23-V23</f>
        <v>300</v>
      </c>
      <c r="Z23" s="5">
        <v>65000</v>
      </c>
      <c r="AA23" s="58">
        <f t="shared" si="9"/>
        <v>650</v>
      </c>
      <c r="AB23" s="58">
        <v>150</v>
      </c>
      <c r="AC23" s="59">
        <f t="shared" si="10"/>
        <v>800</v>
      </c>
      <c r="AD23" s="58">
        <v>1200</v>
      </c>
      <c r="AE23" s="145">
        <f aca="true" t="shared" si="24" ref="AE23:AE66">AD23-AC23</f>
        <v>400</v>
      </c>
      <c r="AF23" s="176"/>
      <c r="AG23" s="160">
        <v>17.46</v>
      </c>
      <c r="AH23" s="58">
        <f t="shared" si="12"/>
        <v>165870</v>
      </c>
      <c r="AI23" s="172">
        <f t="shared" si="13"/>
        <v>829.35</v>
      </c>
      <c r="AJ23" s="147">
        <v>100</v>
      </c>
      <c r="AK23" s="59">
        <f t="shared" si="14"/>
        <v>929.35</v>
      </c>
      <c r="AL23" s="58">
        <v>1200</v>
      </c>
      <c r="AM23" s="62">
        <f aca="true" t="shared" si="25" ref="AM23:AM44">AL23-AK23</f>
        <v>270.65</v>
      </c>
      <c r="AO23" s="57">
        <v>950</v>
      </c>
      <c r="AP23" s="179">
        <f t="shared" si="16"/>
        <v>150</v>
      </c>
      <c r="AQ23" s="160">
        <v>17.46</v>
      </c>
      <c r="AR23" s="58">
        <f t="shared" si="17"/>
        <v>165870</v>
      </c>
      <c r="AS23" s="172">
        <f t="shared" si="18"/>
        <v>829.35</v>
      </c>
      <c r="AT23" s="147">
        <v>100</v>
      </c>
      <c r="AU23" s="59">
        <f t="shared" si="19"/>
        <v>929.35</v>
      </c>
      <c r="AV23" s="58">
        <v>1200</v>
      </c>
      <c r="AW23" s="62">
        <f aca="true" t="shared" si="26" ref="AW23:AW44">AV23-AU23</f>
        <v>270.65</v>
      </c>
    </row>
    <row r="24" spans="1:49" s="57" customFormat="1" ht="13.5">
      <c r="A24" s="60">
        <v>20</v>
      </c>
      <c r="B24" s="4" t="s">
        <v>4</v>
      </c>
      <c r="C24" s="61" t="s">
        <v>84</v>
      </c>
      <c r="D24" s="49" t="s">
        <v>19</v>
      </c>
      <c r="E24" s="38">
        <v>10000</v>
      </c>
      <c r="F24" s="58">
        <f t="shared" si="0"/>
        <v>1000</v>
      </c>
      <c r="G24" s="58">
        <v>100</v>
      </c>
      <c r="H24" s="59">
        <f t="shared" si="1"/>
        <v>1100</v>
      </c>
      <c r="I24" s="58">
        <v>1200</v>
      </c>
      <c r="J24" s="62">
        <f t="shared" si="21"/>
        <v>100</v>
      </c>
      <c r="L24" s="38">
        <v>18000</v>
      </c>
      <c r="M24" s="58">
        <f t="shared" si="3"/>
        <v>900</v>
      </c>
      <c r="N24" s="58">
        <v>100</v>
      </c>
      <c r="O24" s="59">
        <f t="shared" si="4"/>
        <v>1000</v>
      </c>
      <c r="P24" s="58">
        <v>1200</v>
      </c>
      <c r="Q24" s="62">
        <f t="shared" si="22"/>
        <v>200</v>
      </c>
      <c r="S24" s="38">
        <v>40000</v>
      </c>
      <c r="T24" s="58">
        <f t="shared" si="6"/>
        <v>800</v>
      </c>
      <c r="U24" s="58">
        <v>100</v>
      </c>
      <c r="V24" s="59">
        <f t="shared" si="7"/>
        <v>900</v>
      </c>
      <c r="W24" s="58">
        <v>1200</v>
      </c>
      <c r="X24" s="62">
        <f t="shared" si="23"/>
        <v>300</v>
      </c>
      <c r="Z24" s="5">
        <v>65000</v>
      </c>
      <c r="AA24" s="58">
        <f t="shared" si="9"/>
        <v>650</v>
      </c>
      <c r="AB24" s="58">
        <v>150</v>
      </c>
      <c r="AC24" s="59">
        <f t="shared" si="10"/>
        <v>800</v>
      </c>
      <c r="AD24" s="58">
        <v>1200</v>
      </c>
      <c r="AE24" s="145">
        <f t="shared" si="24"/>
        <v>400</v>
      </c>
      <c r="AF24" s="176"/>
      <c r="AG24" s="160">
        <v>17.7</v>
      </c>
      <c r="AH24" s="58">
        <f t="shared" si="12"/>
        <v>168150</v>
      </c>
      <c r="AI24" s="172">
        <f t="shared" si="13"/>
        <v>840.75</v>
      </c>
      <c r="AJ24" s="147">
        <v>100</v>
      </c>
      <c r="AK24" s="59">
        <f t="shared" si="14"/>
        <v>940.75</v>
      </c>
      <c r="AL24" s="58">
        <v>1200</v>
      </c>
      <c r="AM24" s="62">
        <f t="shared" si="25"/>
        <v>259.25</v>
      </c>
      <c r="AO24" s="57">
        <v>950</v>
      </c>
      <c r="AP24" s="179">
        <f t="shared" si="16"/>
        <v>150</v>
      </c>
      <c r="AQ24" s="160">
        <v>17.7</v>
      </c>
      <c r="AR24" s="58">
        <f t="shared" si="17"/>
        <v>168150</v>
      </c>
      <c r="AS24" s="172">
        <f t="shared" si="18"/>
        <v>840.75</v>
      </c>
      <c r="AT24" s="147">
        <v>100</v>
      </c>
      <c r="AU24" s="59">
        <f t="shared" si="19"/>
        <v>940.75</v>
      </c>
      <c r="AV24" s="58">
        <v>1200</v>
      </c>
      <c r="AW24" s="62">
        <f t="shared" si="26"/>
        <v>259.25</v>
      </c>
    </row>
    <row r="25" spans="1:49" s="57" customFormat="1" ht="13.5">
      <c r="A25" s="60">
        <v>21</v>
      </c>
      <c r="B25" s="4" t="s">
        <v>4</v>
      </c>
      <c r="C25" s="61" t="s">
        <v>85</v>
      </c>
      <c r="D25" s="49" t="s">
        <v>21</v>
      </c>
      <c r="E25" s="38">
        <v>10000</v>
      </c>
      <c r="F25" s="58">
        <f t="shared" si="0"/>
        <v>1000</v>
      </c>
      <c r="G25" s="58">
        <v>100</v>
      </c>
      <c r="H25" s="59">
        <f t="shared" si="1"/>
        <v>1100</v>
      </c>
      <c r="I25" s="58">
        <v>1200</v>
      </c>
      <c r="J25" s="62">
        <f t="shared" si="21"/>
        <v>100</v>
      </c>
      <c r="L25" s="38">
        <v>18000</v>
      </c>
      <c r="M25" s="58">
        <f t="shared" si="3"/>
        <v>900</v>
      </c>
      <c r="N25" s="58">
        <v>100</v>
      </c>
      <c r="O25" s="59">
        <f t="shared" si="4"/>
        <v>1000</v>
      </c>
      <c r="P25" s="58">
        <v>1200</v>
      </c>
      <c r="Q25" s="62">
        <f t="shared" si="22"/>
        <v>200</v>
      </c>
      <c r="S25" s="38">
        <v>40000</v>
      </c>
      <c r="T25" s="58">
        <f t="shared" si="6"/>
        <v>800</v>
      </c>
      <c r="U25" s="58">
        <v>100</v>
      </c>
      <c r="V25" s="59">
        <f t="shared" si="7"/>
        <v>900</v>
      </c>
      <c r="W25" s="58">
        <v>1200</v>
      </c>
      <c r="X25" s="62">
        <f t="shared" si="23"/>
        <v>300</v>
      </c>
      <c r="Z25" s="5">
        <v>65000</v>
      </c>
      <c r="AA25" s="58">
        <f t="shared" si="9"/>
        <v>650</v>
      </c>
      <c r="AB25" s="58">
        <v>150</v>
      </c>
      <c r="AC25" s="59">
        <f t="shared" si="10"/>
        <v>800</v>
      </c>
      <c r="AD25" s="58">
        <v>1200</v>
      </c>
      <c r="AE25" s="145">
        <f t="shared" si="24"/>
        <v>400</v>
      </c>
      <c r="AF25" s="176"/>
      <c r="AG25" s="160">
        <v>12.8</v>
      </c>
      <c r="AH25" s="58">
        <f t="shared" si="12"/>
        <v>121600</v>
      </c>
      <c r="AI25" s="172">
        <f t="shared" si="13"/>
        <v>608</v>
      </c>
      <c r="AJ25" s="147">
        <v>100</v>
      </c>
      <c r="AK25" s="59">
        <f t="shared" si="14"/>
        <v>708</v>
      </c>
      <c r="AL25" s="58">
        <v>1200</v>
      </c>
      <c r="AM25" s="62">
        <f t="shared" si="25"/>
        <v>492</v>
      </c>
      <c r="AO25" s="57">
        <v>750</v>
      </c>
      <c r="AP25" s="179">
        <f t="shared" si="16"/>
        <v>350</v>
      </c>
      <c r="AQ25" s="160">
        <v>12.8</v>
      </c>
      <c r="AR25" s="58">
        <f t="shared" si="17"/>
        <v>121600</v>
      </c>
      <c r="AS25" s="172">
        <f t="shared" si="18"/>
        <v>608</v>
      </c>
      <c r="AT25" s="147">
        <v>100</v>
      </c>
      <c r="AU25" s="59">
        <f t="shared" si="19"/>
        <v>708</v>
      </c>
      <c r="AV25" s="58">
        <v>1200</v>
      </c>
      <c r="AW25" s="62">
        <f t="shared" si="26"/>
        <v>492</v>
      </c>
    </row>
    <row r="26" spans="1:49" s="57" customFormat="1" ht="13.5">
      <c r="A26" s="60">
        <v>22</v>
      </c>
      <c r="B26" s="4" t="s">
        <v>4</v>
      </c>
      <c r="C26" s="61" t="s">
        <v>86</v>
      </c>
      <c r="D26" s="49" t="s">
        <v>22</v>
      </c>
      <c r="E26" s="38">
        <v>10000</v>
      </c>
      <c r="F26" s="58">
        <f t="shared" si="0"/>
        <v>1000</v>
      </c>
      <c r="G26" s="58">
        <v>100</v>
      </c>
      <c r="H26" s="59">
        <f t="shared" si="1"/>
        <v>1100</v>
      </c>
      <c r="I26" s="58">
        <v>1200</v>
      </c>
      <c r="J26" s="62">
        <f t="shared" si="21"/>
        <v>100</v>
      </c>
      <c r="L26" s="38">
        <v>18000</v>
      </c>
      <c r="M26" s="58">
        <f t="shared" si="3"/>
        <v>900</v>
      </c>
      <c r="N26" s="58">
        <v>100</v>
      </c>
      <c r="O26" s="59">
        <f t="shared" si="4"/>
        <v>1000</v>
      </c>
      <c r="P26" s="58">
        <v>1200</v>
      </c>
      <c r="Q26" s="62">
        <f t="shared" si="22"/>
        <v>200</v>
      </c>
      <c r="S26" s="38">
        <v>40000</v>
      </c>
      <c r="T26" s="58">
        <f t="shared" si="6"/>
        <v>800</v>
      </c>
      <c r="U26" s="58">
        <v>100</v>
      </c>
      <c r="V26" s="59">
        <f t="shared" si="7"/>
        <v>900</v>
      </c>
      <c r="W26" s="58">
        <v>1200</v>
      </c>
      <c r="X26" s="62">
        <f t="shared" si="23"/>
        <v>300</v>
      </c>
      <c r="Z26" s="5">
        <v>65000</v>
      </c>
      <c r="AA26" s="58">
        <f t="shared" si="9"/>
        <v>650</v>
      </c>
      <c r="AB26" s="58">
        <v>150</v>
      </c>
      <c r="AC26" s="59">
        <f t="shared" si="10"/>
        <v>800</v>
      </c>
      <c r="AD26" s="58">
        <v>1200</v>
      </c>
      <c r="AE26" s="145">
        <f t="shared" si="24"/>
        <v>400</v>
      </c>
      <c r="AF26" s="176"/>
      <c r="AG26" s="160">
        <v>13.75</v>
      </c>
      <c r="AH26" s="58">
        <f t="shared" si="12"/>
        <v>130625</v>
      </c>
      <c r="AI26" s="172">
        <f t="shared" si="13"/>
        <v>653.125</v>
      </c>
      <c r="AJ26" s="147">
        <v>100</v>
      </c>
      <c r="AK26" s="59">
        <f t="shared" si="14"/>
        <v>753.125</v>
      </c>
      <c r="AL26" s="58">
        <v>1200</v>
      </c>
      <c r="AM26" s="62">
        <f t="shared" si="25"/>
        <v>446.875</v>
      </c>
      <c r="AO26" s="57">
        <v>800</v>
      </c>
      <c r="AP26" s="179">
        <f t="shared" si="16"/>
        <v>300</v>
      </c>
      <c r="AQ26" s="160">
        <v>13.75</v>
      </c>
      <c r="AR26" s="58">
        <f t="shared" si="17"/>
        <v>130625</v>
      </c>
      <c r="AS26" s="172">
        <f t="shared" si="18"/>
        <v>653.125</v>
      </c>
      <c r="AT26" s="147">
        <v>100</v>
      </c>
      <c r="AU26" s="59">
        <f t="shared" si="19"/>
        <v>753.125</v>
      </c>
      <c r="AV26" s="58">
        <v>1200</v>
      </c>
      <c r="AW26" s="62">
        <f t="shared" si="26"/>
        <v>446.875</v>
      </c>
    </row>
    <row r="27" spans="1:49" s="57" customFormat="1" ht="13.5">
      <c r="A27" s="60">
        <v>23</v>
      </c>
      <c r="B27" s="4" t="s">
        <v>4</v>
      </c>
      <c r="C27" s="61" t="s">
        <v>87</v>
      </c>
      <c r="D27" s="49" t="s">
        <v>23</v>
      </c>
      <c r="E27" s="38">
        <v>10000</v>
      </c>
      <c r="F27" s="58">
        <f t="shared" si="0"/>
        <v>1000</v>
      </c>
      <c r="G27" s="58">
        <v>100</v>
      </c>
      <c r="H27" s="59">
        <f t="shared" si="1"/>
        <v>1100</v>
      </c>
      <c r="I27" s="58">
        <v>1200</v>
      </c>
      <c r="J27" s="62">
        <f t="shared" si="21"/>
        <v>100</v>
      </c>
      <c r="L27" s="38">
        <v>18000</v>
      </c>
      <c r="M27" s="58">
        <f t="shared" si="3"/>
        <v>900</v>
      </c>
      <c r="N27" s="58">
        <v>100</v>
      </c>
      <c r="O27" s="59">
        <f t="shared" si="4"/>
        <v>1000</v>
      </c>
      <c r="P27" s="58">
        <v>1200</v>
      </c>
      <c r="Q27" s="62">
        <f t="shared" si="22"/>
        <v>200</v>
      </c>
      <c r="S27" s="38">
        <v>40000</v>
      </c>
      <c r="T27" s="58">
        <f t="shared" si="6"/>
        <v>800</v>
      </c>
      <c r="U27" s="58">
        <v>100</v>
      </c>
      <c r="V27" s="59">
        <f t="shared" si="7"/>
        <v>900</v>
      </c>
      <c r="W27" s="58">
        <v>1200</v>
      </c>
      <c r="X27" s="62">
        <f t="shared" si="23"/>
        <v>300</v>
      </c>
      <c r="Z27" s="5">
        <v>65000</v>
      </c>
      <c r="AA27" s="58">
        <f t="shared" si="9"/>
        <v>650</v>
      </c>
      <c r="AB27" s="58">
        <v>150</v>
      </c>
      <c r="AC27" s="59">
        <f t="shared" si="10"/>
        <v>800</v>
      </c>
      <c r="AD27" s="58">
        <v>1200</v>
      </c>
      <c r="AE27" s="145">
        <f t="shared" si="24"/>
        <v>400</v>
      </c>
      <c r="AF27" s="176"/>
      <c r="AG27" s="160"/>
      <c r="AH27" s="58">
        <f t="shared" si="12"/>
        <v>0</v>
      </c>
      <c r="AI27" s="172">
        <f t="shared" si="13"/>
        <v>0</v>
      </c>
      <c r="AJ27" s="147">
        <v>100</v>
      </c>
      <c r="AK27" s="59">
        <f t="shared" si="14"/>
        <v>100</v>
      </c>
      <c r="AL27" s="58">
        <v>1200</v>
      </c>
      <c r="AM27" s="62">
        <f t="shared" si="25"/>
        <v>1100</v>
      </c>
      <c r="AP27" s="179" t="s">
        <v>125</v>
      </c>
      <c r="AQ27" s="160"/>
      <c r="AR27" s="58">
        <f t="shared" si="17"/>
        <v>0</v>
      </c>
      <c r="AS27" s="172">
        <f t="shared" si="18"/>
        <v>0</v>
      </c>
      <c r="AT27" s="147">
        <v>100</v>
      </c>
      <c r="AU27" s="59">
        <f t="shared" si="19"/>
        <v>100</v>
      </c>
      <c r="AV27" s="58">
        <v>1200</v>
      </c>
      <c r="AW27" s="62">
        <f t="shared" si="26"/>
        <v>1100</v>
      </c>
    </row>
    <row r="28" spans="1:49" s="57" customFormat="1" ht="13.5">
      <c r="A28" s="60">
        <v>24</v>
      </c>
      <c r="B28" s="4" t="s">
        <v>4</v>
      </c>
      <c r="C28" s="61" t="s">
        <v>88</v>
      </c>
      <c r="D28" s="49" t="s">
        <v>24</v>
      </c>
      <c r="E28" s="38">
        <v>10000</v>
      </c>
      <c r="F28" s="58">
        <f t="shared" si="0"/>
        <v>1000</v>
      </c>
      <c r="G28" s="58">
        <v>100</v>
      </c>
      <c r="H28" s="59">
        <f t="shared" si="1"/>
        <v>1100</v>
      </c>
      <c r="I28" s="58">
        <v>1200</v>
      </c>
      <c r="J28" s="62">
        <f t="shared" si="21"/>
        <v>100</v>
      </c>
      <c r="L28" s="38">
        <v>18000</v>
      </c>
      <c r="M28" s="58">
        <f t="shared" si="3"/>
        <v>900</v>
      </c>
      <c r="N28" s="58">
        <v>100</v>
      </c>
      <c r="O28" s="59">
        <f t="shared" si="4"/>
        <v>1000</v>
      </c>
      <c r="P28" s="58">
        <v>1200</v>
      </c>
      <c r="Q28" s="62">
        <f t="shared" si="22"/>
        <v>200</v>
      </c>
      <c r="S28" s="38">
        <v>40000</v>
      </c>
      <c r="T28" s="58">
        <f t="shared" si="6"/>
        <v>800</v>
      </c>
      <c r="U28" s="58">
        <v>100</v>
      </c>
      <c r="V28" s="59">
        <f t="shared" si="7"/>
        <v>900</v>
      </c>
      <c r="W28" s="58">
        <v>1200</v>
      </c>
      <c r="X28" s="62">
        <f t="shared" si="23"/>
        <v>300</v>
      </c>
      <c r="Z28" s="5">
        <v>65000</v>
      </c>
      <c r="AA28" s="58">
        <f t="shared" si="9"/>
        <v>650</v>
      </c>
      <c r="AB28" s="58">
        <v>150</v>
      </c>
      <c r="AC28" s="59">
        <f t="shared" si="10"/>
        <v>800</v>
      </c>
      <c r="AD28" s="58">
        <v>1200</v>
      </c>
      <c r="AE28" s="145">
        <f t="shared" si="24"/>
        <v>400</v>
      </c>
      <c r="AF28" s="176"/>
      <c r="AG28" s="160"/>
      <c r="AH28" s="58">
        <f t="shared" si="12"/>
        <v>0</v>
      </c>
      <c r="AI28" s="172">
        <f t="shared" si="13"/>
        <v>0</v>
      </c>
      <c r="AJ28" s="147">
        <v>100</v>
      </c>
      <c r="AK28" s="59">
        <f t="shared" si="14"/>
        <v>100</v>
      </c>
      <c r="AL28" s="58">
        <v>1200</v>
      </c>
      <c r="AM28" s="62">
        <f t="shared" si="25"/>
        <v>1100</v>
      </c>
      <c r="AP28" s="179" t="s">
        <v>125</v>
      </c>
      <c r="AQ28" s="160"/>
      <c r="AR28" s="58">
        <f t="shared" si="17"/>
        <v>0</v>
      </c>
      <c r="AS28" s="172">
        <f t="shared" si="18"/>
        <v>0</v>
      </c>
      <c r="AT28" s="147">
        <v>100</v>
      </c>
      <c r="AU28" s="59">
        <f t="shared" si="19"/>
        <v>100</v>
      </c>
      <c r="AV28" s="58">
        <v>1200</v>
      </c>
      <c r="AW28" s="62">
        <f t="shared" si="26"/>
        <v>1100</v>
      </c>
    </row>
    <row r="29" spans="1:49" s="57" customFormat="1" ht="13.5">
      <c r="A29" s="60">
        <v>25</v>
      </c>
      <c r="B29" s="4" t="s">
        <v>4</v>
      </c>
      <c r="C29" s="61" t="s">
        <v>4</v>
      </c>
      <c r="D29" s="49" t="s">
        <v>25</v>
      </c>
      <c r="E29" s="38">
        <v>10000</v>
      </c>
      <c r="F29" s="58">
        <f t="shared" si="0"/>
        <v>1000</v>
      </c>
      <c r="G29" s="58">
        <v>100</v>
      </c>
      <c r="H29" s="59">
        <f t="shared" si="1"/>
        <v>1100</v>
      </c>
      <c r="I29" s="58">
        <v>1200</v>
      </c>
      <c r="J29" s="62">
        <f t="shared" si="21"/>
        <v>100</v>
      </c>
      <c r="L29" s="38">
        <v>18000</v>
      </c>
      <c r="M29" s="58">
        <f t="shared" si="3"/>
        <v>900</v>
      </c>
      <c r="N29" s="58">
        <v>100</v>
      </c>
      <c r="O29" s="59">
        <f t="shared" si="4"/>
        <v>1000</v>
      </c>
      <c r="P29" s="58">
        <v>1200</v>
      </c>
      <c r="Q29" s="62">
        <f t="shared" si="22"/>
        <v>200</v>
      </c>
      <c r="S29" s="38">
        <v>40000</v>
      </c>
      <c r="T29" s="58">
        <f t="shared" si="6"/>
        <v>800</v>
      </c>
      <c r="U29" s="58">
        <v>100</v>
      </c>
      <c r="V29" s="59">
        <f t="shared" si="7"/>
        <v>900</v>
      </c>
      <c r="W29" s="58">
        <v>1200</v>
      </c>
      <c r="X29" s="62">
        <f t="shared" si="23"/>
        <v>300</v>
      </c>
      <c r="Z29" s="5">
        <v>65000</v>
      </c>
      <c r="AA29" s="58">
        <f t="shared" si="9"/>
        <v>650</v>
      </c>
      <c r="AB29" s="58">
        <v>150</v>
      </c>
      <c r="AC29" s="59">
        <f t="shared" si="10"/>
        <v>800</v>
      </c>
      <c r="AD29" s="58">
        <v>1200</v>
      </c>
      <c r="AE29" s="145">
        <f t="shared" si="24"/>
        <v>400</v>
      </c>
      <c r="AF29" s="176"/>
      <c r="AG29" s="160"/>
      <c r="AH29" s="58">
        <f t="shared" si="12"/>
        <v>0</v>
      </c>
      <c r="AI29" s="172">
        <f t="shared" si="13"/>
        <v>0</v>
      </c>
      <c r="AJ29" s="147">
        <v>100</v>
      </c>
      <c r="AK29" s="59">
        <f t="shared" si="14"/>
        <v>100</v>
      </c>
      <c r="AL29" s="58">
        <v>1200</v>
      </c>
      <c r="AM29" s="62">
        <f t="shared" si="25"/>
        <v>1100</v>
      </c>
      <c r="AP29" s="179" t="s">
        <v>125</v>
      </c>
      <c r="AQ29" s="160"/>
      <c r="AR29" s="58">
        <f t="shared" si="17"/>
        <v>0</v>
      </c>
      <c r="AS29" s="172">
        <f t="shared" si="18"/>
        <v>0</v>
      </c>
      <c r="AT29" s="147">
        <v>100</v>
      </c>
      <c r="AU29" s="59">
        <f t="shared" si="19"/>
        <v>100</v>
      </c>
      <c r="AV29" s="58">
        <v>1200</v>
      </c>
      <c r="AW29" s="62">
        <f t="shared" si="26"/>
        <v>1100</v>
      </c>
    </row>
    <row r="30" spans="1:49" s="57" customFormat="1" ht="13.5">
      <c r="A30" s="60">
        <v>26</v>
      </c>
      <c r="B30" s="4" t="s">
        <v>4</v>
      </c>
      <c r="C30" s="61" t="s">
        <v>89</v>
      </c>
      <c r="D30" s="49" t="s">
        <v>26</v>
      </c>
      <c r="E30" s="38">
        <v>10000</v>
      </c>
      <c r="F30" s="58">
        <f t="shared" si="0"/>
        <v>1000</v>
      </c>
      <c r="G30" s="58">
        <v>100</v>
      </c>
      <c r="H30" s="59">
        <f t="shared" si="1"/>
        <v>1100</v>
      </c>
      <c r="I30" s="58">
        <v>1200</v>
      </c>
      <c r="J30" s="62">
        <f t="shared" si="21"/>
        <v>100</v>
      </c>
      <c r="L30" s="38">
        <v>18000</v>
      </c>
      <c r="M30" s="58">
        <f t="shared" si="3"/>
        <v>900</v>
      </c>
      <c r="N30" s="58">
        <v>100</v>
      </c>
      <c r="O30" s="59">
        <f t="shared" si="4"/>
        <v>1000</v>
      </c>
      <c r="P30" s="58">
        <v>1200</v>
      </c>
      <c r="Q30" s="62">
        <f t="shared" si="22"/>
        <v>200</v>
      </c>
      <c r="S30" s="38">
        <v>40000</v>
      </c>
      <c r="T30" s="58">
        <f t="shared" si="6"/>
        <v>800</v>
      </c>
      <c r="U30" s="58">
        <v>100</v>
      </c>
      <c r="V30" s="59">
        <f t="shared" si="7"/>
        <v>900</v>
      </c>
      <c r="W30" s="58">
        <v>1200</v>
      </c>
      <c r="X30" s="62">
        <f t="shared" si="23"/>
        <v>300</v>
      </c>
      <c r="Z30" s="5">
        <v>65000</v>
      </c>
      <c r="AA30" s="58">
        <f t="shared" si="9"/>
        <v>650</v>
      </c>
      <c r="AB30" s="58">
        <v>150</v>
      </c>
      <c r="AC30" s="59">
        <f t="shared" si="10"/>
        <v>800</v>
      </c>
      <c r="AD30" s="58">
        <v>1200</v>
      </c>
      <c r="AE30" s="145">
        <f t="shared" si="24"/>
        <v>400</v>
      </c>
      <c r="AF30" s="176"/>
      <c r="AG30" s="160">
        <v>16.85</v>
      </c>
      <c r="AH30" s="58">
        <f t="shared" si="12"/>
        <v>160075</v>
      </c>
      <c r="AI30" s="172">
        <f t="shared" si="13"/>
        <v>800.375</v>
      </c>
      <c r="AJ30" s="147">
        <v>100</v>
      </c>
      <c r="AK30" s="59">
        <f t="shared" si="14"/>
        <v>900.375</v>
      </c>
      <c r="AL30" s="58">
        <v>1200</v>
      </c>
      <c r="AM30" s="62">
        <f t="shared" si="25"/>
        <v>299.625</v>
      </c>
      <c r="AO30" s="57">
        <v>900</v>
      </c>
      <c r="AP30" s="179">
        <f t="shared" si="16"/>
        <v>200</v>
      </c>
      <c r="AQ30" s="160">
        <v>16.85</v>
      </c>
      <c r="AR30" s="58">
        <f t="shared" si="17"/>
        <v>160075</v>
      </c>
      <c r="AS30" s="172">
        <f t="shared" si="18"/>
        <v>800.375</v>
      </c>
      <c r="AT30" s="147">
        <v>100</v>
      </c>
      <c r="AU30" s="59">
        <f t="shared" si="19"/>
        <v>900.375</v>
      </c>
      <c r="AV30" s="58">
        <v>1200</v>
      </c>
      <c r="AW30" s="62">
        <f t="shared" si="26"/>
        <v>299.625</v>
      </c>
    </row>
    <row r="31" spans="1:49" s="57" customFormat="1" ht="13.5">
      <c r="A31" s="60">
        <v>27</v>
      </c>
      <c r="B31" s="4" t="s">
        <v>4</v>
      </c>
      <c r="C31" s="61" t="s">
        <v>90</v>
      </c>
      <c r="D31" s="49" t="s">
        <v>27</v>
      </c>
      <c r="E31" s="38">
        <v>10000</v>
      </c>
      <c r="F31" s="58">
        <f t="shared" si="0"/>
        <v>1000</v>
      </c>
      <c r="G31" s="58">
        <v>100</v>
      </c>
      <c r="H31" s="59">
        <f t="shared" si="1"/>
        <v>1100</v>
      </c>
      <c r="I31" s="58">
        <v>1200</v>
      </c>
      <c r="J31" s="62">
        <f t="shared" si="21"/>
        <v>100</v>
      </c>
      <c r="L31" s="38">
        <v>18000</v>
      </c>
      <c r="M31" s="58">
        <f t="shared" si="3"/>
        <v>900</v>
      </c>
      <c r="N31" s="58">
        <v>100</v>
      </c>
      <c r="O31" s="59">
        <f t="shared" si="4"/>
        <v>1000</v>
      </c>
      <c r="P31" s="58">
        <v>1200</v>
      </c>
      <c r="Q31" s="62">
        <f t="shared" si="22"/>
        <v>200</v>
      </c>
      <c r="S31" s="38">
        <v>40000</v>
      </c>
      <c r="T31" s="58">
        <f t="shared" si="6"/>
        <v>800</v>
      </c>
      <c r="U31" s="58">
        <v>100</v>
      </c>
      <c r="V31" s="59">
        <f t="shared" si="7"/>
        <v>900</v>
      </c>
      <c r="W31" s="58">
        <v>1200</v>
      </c>
      <c r="X31" s="62">
        <f t="shared" si="23"/>
        <v>300</v>
      </c>
      <c r="Z31" s="5">
        <v>65000</v>
      </c>
      <c r="AA31" s="58">
        <f t="shared" si="9"/>
        <v>650</v>
      </c>
      <c r="AB31" s="58">
        <v>150</v>
      </c>
      <c r="AC31" s="59">
        <f t="shared" si="10"/>
        <v>800</v>
      </c>
      <c r="AD31" s="58">
        <v>1200</v>
      </c>
      <c r="AE31" s="145">
        <f t="shared" si="24"/>
        <v>400</v>
      </c>
      <c r="AF31" s="176"/>
      <c r="AG31" s="160">
        <v>0</v>
      </c>
      <c r="AH31" s="58">
        <f t="shared" si="12"/>
        <v>0</v>
      </c>
      <c r="AI31" s="172">
        <f t="shared" si="13"/>
        <v>0</v>
      </c>
      <c r="AJ31" s="147">
        <v>100</v>
      </c>
      <c r="AK31" s="59">
        <f t="shared" si="14"/>
        <v>100</v>
      </c>
      <c r="AL31" s="58">
        <v>1200</v>
      </c>
      <c r="AM31" s="62">
        <f t="shared" si="25"/>
        <v>1100</v>
      </c>
      <c r="AP31" s="179" t="s">
        <v>125</v>
      </c>
      <c r="AQ31" s="160">
        <v>0</v>
      </c>
      <c r="AR31" s="58">
        <f t="shared" si="17"/>
        <v>0</v>
      </c>
      <c r="AS31" s="172">
        <f t="shared" si="18"/>
        <v>0</v>
      </c>
      <c r="AT31" s="147">
        <v>100</v>
      </c>
      <c r="AU31" s="59">
        <f t="shared" si="19"/>
        <v>100</v>
      </c>
      <c r="AV31" s="58">
        <v>1200</v>
      </c>
      <c r="AW31" s="62">
        <f t="shared" si="26"/>
        <v>1100</v>
      </c>
    </row>
    <row r="32" spans="1:49" s="57" customFormat="1" ht="13.5">
      <c r="A32" s="60">
        <v>28</v>
      </c>
      <c r="B32" s="4" t="s">
        <v>4</v>
      </c>
      <c r="C32" s="61" t="s">
        <v>91</v>
      </c>
      <c r="D32" s="49" t="s">
        <v>28</v>
      </c>
      <c r="E32" s="38">
        <v>10000</v>
      </c>
      <c r="F32" s="58">
        <f t="shared" si="0"/>
        <v>1000</v>
      </c>
      <c r="G32" s="58">
        <v>100</v>
      </c>
      <c r="H32" s="59">
        <f t="shared" si="1"/>
        <v>1100</v>
      </c>
      <c r="I32" s="58">
        <v>1200</v>
      </c>
      <c r="J32" s="62">
        <f t="shared" si="21"/>
        <v>100</v>
      </c>
      <c r="L32" s="38">
        <v>18000</v>
      </c>
      <c r="M32" s="58">
        <f t="shared" si="3"/>
        <v>900</v>
      </c>
      <c r="N32" s="58">
        <v>100</v>
      </c>
      <c r="O32" s="59">
        <f t="shared" si="4"/>
        <v>1000</v>
      </c>
      <c r="P32" s="58">
        <v>1200</v>
      </c>
      <c r="Q32" s="62">
        <f t="shared" si="22"/>
        <v>200</v>
      </c>
      <c r="S32" s="38">
        <v>40000</v>
      </c>
      <c r="T32" s="58">
        <f t="shared" si="6"/>
        <v>800</v>
      </c>
      <c r="U32" s="58">
        <v>100</v>
      </c>
      <c r="V32" s="59">
        <f t="shared" si="7"/>
        <v>900</v>
      </c>
      <c r="W32" s="58">
        <v>1200</v>
      </c>
      <c r="X32" s="62">
        <f t="shared" si="23"/>
        <v>300</v>
      </c>
      <c r="Z32" s="5">
        <v>65000</v>
      </c>
      <c r="AA32" s="58">
        <f t="shared" si="9"/>
        <v>650</v>
      </c>
      <c r="AB32" s="58">
        <v>150</v>
      </c>
      <c r="AC32" s="59">
        <f t="shared" si="10"/>
        <v>800</v>
      </c>
      <c r="AD32" s="58">
        <v>1200</v>
      </c>
      <c r="AE32" s="145">
        <f t="shared" si="24"/>
        <v>400</v>
      </c>
      <c r="AF32" s="176"/>
      <c r="AG32" s="160"/>
      <c r="AH32" s="58">
        <f t="shared" si="12"/>
        <v>0</v>
      </c>
      <c r="AI32" s="172">
        <f t="shared" si="13"/>
        <v>0</v>
      </c>
      <c r="AJ32" s="147">
        <v>100</v>
      </c>
      <c r="AK32" s="59">
        <f t="shared" si="14"/>
        <v>100</v>
      </c>
      <c r="AL32" s="58">
        <v>1200</v>
      </c>
      <c r="AM32" s="62">
        <f t="shared" si="25"/>
        <v>1100</v>
      </c>
      <c r="AP32" s="179" t="s">
        <v>125</v>
      </c>
      <c r="AQ32" s="160"/>
      <c r="AR32" s="58">
        <f t="shared" si="17"/>
        <v>0</v>
      </c>
      <c r="AS32" s="172">
        <f t="shared" si="18"/>
        <v>0</v>
      </c>
      <c r="AT32" s="147">
        <v>100</v>
      </c>
      <c r="AU32" s="59">
        <f t="shared" si="19"/>
        <v>100</v>
      </c>
      <c r="AV32" s="58">
        <v>1200</v>
      </c>
      <c r="AW32" s="62">
        <f t="shared" si="26"/>
        <v>1100</v>
      </c>
    </row>
    <row r="33" spans="1:49" s="57" customFormat="1" ht="13.5">
      <c r="A33" s="60">
        <v>29</v>
      </c>
      <c r="B33" s="4" t="s">
        <v>4</v>
      </c>
      <c r="C33" s="61" t="s">
        <v>92</v>
      </c>
      <c r="D33" s="49" t="s">
        <v>29</v>
      </c>
      <c r="E33" s="38">
        <v>10000</v>
      </c>
      <c r="F33" s="58">
        <f t="shared" si="0"/>
        <v>1000</v>
      </c>
      <c r="G33" s="58">
        <v>100</v>
      </c>
      <c r="H33" s="59">
        <f t="shared" si="1"/>
        <v>1100</v>
      </c>
      <c r="I33" s="58">
        <v>1200</v>
      </c>
      <c r="J33" s="62">
        <f t="shared" si="21"/>
        <v>100</v>
      </c>
      <c r="L33" s="38">
        <v>18000</v>
      </c>
      <c r="M33" s="58">
        <f t="shared" si="3"/>
        <v>900</v>
      </c>
      <c r="N33" s="58">
        <v>100</v>
      </c>
      <c r="O33" s="59">
        <f t="shared" si="4"/>
        <v>1000</v>
      </c>
      <c r="P33" s="58">
        <v>1200</v>
      </c>
      <c r="Q33" s="62">
        <f t="shared" si="22"/>
        <v>200</v>
      </c>
      <c r="S33" s="38">
        <v>40000</v>
      </c>
      <c r="T33" s="58">
        <f t="shared" si="6"/>
        <v>800</v>
      </c>
      <c r="U33" s="58">
        <v>100</v>
      </c>
      <c r="V33" s="59">
        <f t="shared" si="7"/>
        <v>900</v>
      </c>
      <c r="W33" s="58">
        <v>1200</v>
      </c>
      <c r="X33" s="62">
        <f t="shared" si="23"/>
        <v>300</v>
      </c>
      <c r="Z33" s="5">
        <v>65000</v>
      </c>
      <c r="AA33" s="58">
        <f t="shared" si="9"/>
        <v>650</v>
      </c>
      <c r="AB33" s="58">
        <v>150</v>
      </c>
      <c r="AC33" s="59">
        <f t="shared" si="10"/>
        <v>800</v>
      </c>
      <c r="AD33" s="58">
        <v>1200</v>
      </c>
      <c r="AE33" s="145">
        <f t="shared" si="24"/>
        <v>400</v>
      </c>
      <c r="AF33" s="176"/>
      <c r="AG33" s="160">
        <v>13.41</v>
      </c>
      <c r="AH33" s="58">
        <f t="shared" si="12"/>
        <v>127395</v>
      </c>
      <c r="AI33" s="172">
        <f t="shared" si="13"/>
        <v>636.975</v>
      </c>
      <c r="AJ33" s="147">
        <v>100</v>
      </c>
      <c r="AK33" s="59">
        <f t="shared" si="14"/>
        <v>736.975</v>
      </c>
      <c r="AL33" s="58">
        <v>1200</v>
      </c>
      <c r="AM33" s="62">
        <f t="shared" si="25"/>
        <v>463.025</v>
      </c>
      <c r="AO33" s="57">
        <v>750</v>
      </c>
      <c r="AP33" s="179">
        <f t="shared" si="16"/>
        <v>350</v>
      </c>
      <c r="AQ33" s="160">
        <v>13.41</v>
      </c>
      <c r="AR33" s="58">
        <f t="shared" si="17"/>
        <v>127395</v>
      </c>
      <c r="AS33" s="172">
        <f t="shared" si="18"/>
        <v>636.975</v>
      </c>
      <c r="AT33" s="147">
        <v>100</v>
      </c>
      <c r="AU33" s="59">
        <f t="shared" si="19"/>
        <v>736.975</v>
      </c>
      <c r="AV33" s="58">
        <v>1200</v>
      </c>
      <c r="AW33" s="62">
        <f t="shared" si="26"/>
        <v>463.025</v>
      </c>
    </row>
    <row r="34" spans="1:49" s="57" customFormat="1" ht="13.5">
      <c r="A34" s="60">
        <v>30</v>
      </c>
      <c r="B34" s="4" t="s">
        <v>4</v>
      </c>
      <c r="C34" s="61" t="s">
        <v>93</v>
      </c>
      <c r="D34" s="49" t="s">
        <v>30</v>
      </c>
      <c r="E34" s="38">
        <v>10000</v>
      </c>
      <c r="F34" s="58">
        <f t="shared" si="0"/>
        <v>1000</v>
      </c>
      <c r="G34" s="58">
        <v>100</v>
      </c>
      <c r="H34" s="59">
        <f t="shared" si="1"/>
        <v>1100</v>
      </c>
      <c r="I34" s="58">
        <v>1200</v>
      </c>
      <c r="J34" s="62">
        <f t="shared" si="21"/>
        <v>100</v>
      </c>
      <c r="L34" s="38">
        <v>18000</v>
      </c>
      <c r="M34" s="58">
        <f t="shared" si="3"/>
        <v>900</v>
      </c>
      <c r="N34" s="58">
        <v>100</v>
      </c>
      <c r="O34" s="59">
        <f t="shared" si="4"/>
        <v>1000</v>
      </c>
      <c r="P34" s="58">
        <v>1200</v>
      </c>
      <c r="Q34" s="62">
        <f t="shared" si="22"/>
        <v>200</v>
      </c>
      <c r="S34" s="38">
        <v>40000</v>
      </c>
      <c r="T34" s="58">
        <f t="shared" si="6"/>
        <v>800</v>
      </c>
      <c r="U34" s="58">
        <v>100</v>
      </c>
      <c r="V34" s="59">
        <f t="shared" si="7"/>
        <v>900</v>
      </c>
      <c r="W34" s="58">
        <v>1200</v>
      </c>
      <c r="X34" s="62">
        <f t="shared" si="23"/>
        <v>300</v>
      </c>
      <c r="Z34" s="5">
        <v>65000</v>
      </c>
      <c r="AA34" s="58">
        <f t="shared" si="9"/>
        <v>650</v>
      </c>
      <c r="AB34" s="58">
        <v>150</v>
      </c>
      <c r="AC34" s="59">
        <f t="shared" si="10"/>
        <v>800</v>
      </c>
      <c r="AD34" s="58">
        <v>1200</v>
      </c>
      <c r="AE34" s="145">
        <f t="shared" si="24"/>
        <v>400</v>
      </c>
      <c r="AF34" s="176"/>
      <c r="AG34" s="160"/>
      <c r="AH34" s="58">
        <f t="shared" si="12"/>
        <v>0</v>
      </c>
      <c r="AI34" s="172">
        <f t="shared" si="13"/>
        <v>0</v>
      </c>
      <c r="AJ34" s="147">
        <v>100</v>
      </c>
      <c r="AK34" s="59">
        <f t="shared" si="14"/>
        <v>100</v>
      </c>
      <c r="AL34" s="58">
        <v>1200</v>
      </c>
      <c r="AM34" s="62">
        <f t="shared" si="25"/>
        <v>1100</v>
      </c>
      <c r="AP34" s="179" t="s">
        <v>125</v>
      </c>
      <c r="AQ34" s="160"/>
      <c r="AR34" s="58">
        <f t="shared" si="17"/>
        <v>0</v>
      </c>
      <c r="AS34" s="172">
        <f t="shared" si="18"/>
        <v>0</v>
      </c>
      <c r="AT34" s="147">
        <v>100</v>
      </c>
      <c r="AU34" s="59">
        <f t="shared" si="19"/>
        <v>100</v>
      </c>
      <c r="AV34" s="58">
        <v>1200</v>
      </c>
      <c r="AW34" s="62">
        <f t="shared" si="26"/>
        <v>1100</v>
      </c>
    </row>
    <row r="35" spans="1:49" s="57" customFormat="1" ht="13.5">
      <c r="A35" s="60">
        <v>31</v>
      </c>
      <c r="B35" s="4" t="s">
        <v>4</v>
      </c>
      <c r="C35" s="61" t="s">
        <v>94</v>
      </c>
      <c r="D35" s="49" t="s">
        <v>31</v>
      </c>
      <c r="E35" s="38">
        <v>10000</v>
      </c>
      <c r="F35" s="58">
        <f t="shared" si="0"/>
        <v>1000</v>
      </c>
      <c r="G35" s="58">
        <v>100</v>
      </c>
      <c r="H35" s="59">
        <f t="shared" si="1"/>
        <v>1100</v>
      </c>
      <c r="I35" s="58">
        <v>1200</v>
      </c>
      <c r="J35" s="62">
        <f t="shared" si="21"/>
        <v>100</v>
      </c>
      <c r="L35" s="38">
        <v>18000</v>
      </c>
      <c r="M35" s="58">
        <f t="shared" si="3"/>
        <v>900</v>
      </c>
      <c r="N35" s="58">
        <v>100</v>
      </c>
      <c r="O35" s="59">
        <f t="shared" si="4"/>
        <v>1000</v>
      </c>
      <c r="P35" s="58">
        <v>1200</v>
      </c>
      <c r="Q35" s="62">
        <f t="shared" si="22"/>
        <v>200</v>
      </c>
      <c r="S35" s="38">
        <v>40000</v>
      </c>
      <c r="T35" s="58">
        <f t="shared" si="6"/>
        <v>800</v>
      </c>
      <c r="U35" s="58">
        <v>100</v>
      </c>
      <c r="V35" s="59">
        <f t="shared" si="7"/>
        <v>900</v>
      </c>
      <c r="W35" s="58">
        <v>1200</v>
      </c>
      <c r="X35" s="62">
        <f t="shared" si="23"/>
        <v>300</v>
      </c>
      <c r="Z35" s="5">
        <v>65000</v>
      </c>
      <c r="AA35" s="58">
        <f t="shared" si="9"/>
        <v>650</v>
      </c>
      <c r="AB35" s="58">
        <v>150</v>
      </c>
      <c r="AC35" s="59">
        <f t="shared" si="10"/>
        <v>800</v>
      </c>
      <c r="AD35" s="58">
        <v>1200</v>
      </c>
      <c r="AE35" s="145">
        <f t="shared" si="24"/>
        <v>400</v>
      </c>
      <c r="AF35" s="176"/>
      <c r="AG35" s="160">
        <v>14.37</v>
      </c>
      <c r="AH35" s="58">
        <f t="shared" si="12"/>
        <v>136515</v>
      </c>
      <c r="AI35" s="172">
        <f t="shared" si="13"/>
        <v>682.575</v>
      </c>
      <c r="AJ35" s="147">
        <v>100</v>
      </c>
      <c r="AK35" s="59">
        <f t="shared" si="14"/>
        <v>782.575</v>
      </c>
      <c r="AL35" s="58">
        <v>1200</v>
      </c>
      <c r="AM35" s="62">
        <f t="shared" si="25"/>
        <v>417.42499999999995</v>
      </c>
      <c r="AO35" s="57">
        <v>800</v>
      </c>
      <c r="AP35" s="179">
        <f t="shared" si="16"/>
        <v>300</v>
      </c>
      <c r="AQ35" s="160">
        <v>14.37</v>
      </c>
      <c r="AR35" s="58">
        <f t="shared" si="17"/>
        <v>136515</v>
      </c>
      <c r="AS35" s="172">
        <f t="shared" si="18"/>
        <v>682.575</v>
      </c>
      <c r="AT35" s="147">
        <v>100</v>
      </c>
      <c r="AU35" s="59">
        <f t="shared" si="19"/>
        <v>782.575</v>
      </c>
      <c r="AV35" s="58">
        <v>1200</v>
      </c>
      <c r="AW35" s="62">
        <f t="shared" si="26"/>
        <v>417.42499999999995</v>
      </c>
    </row>
    <row r="36" spans="1:49" s="57" customFormat="1" ht="13.5">
      <c r="A36" s="60">
        <v>32</v>
      </c>
      <c r="B36" s="4" t="s">
        <v>4</v>
      </c>
      <c r="C36" s="61" t="s">
        <v>95</v>
      </c>
      <c r="D36" s="49" t="s">
        <v>32</v>
      </c>
      <c r="E36" s="38">
        <v>10000</v>
      </c>
      <c r="F36" s="58">
        <f t="shared" si="0"/>
        <v>1000</v>
      </c>
      <c r="G36" s="58">
        <v>100</v>
      </c>
      <c r="H36" s="59">
        <f t="shared" si="1"/>
        <v>1100</v>
      </c>
      <c r="I36" s="58">
        <v>1200</v>
      </c>
      <c r="J36" s="62">
        <f t="shared" si="21"/>
        <v>100</v>
      </c>
      <c r="L36" s="38">
        <v>18000</v>
      </c>
      <c r="M36" s="58">
        <f t="shared" si="3"/>
        <v>900</v>
      </c>
      <c r="N36" s="58">
        <v>100</v>
      </c>
      <c r="O36" s="59">
        <f t="shared" si="4"/>
        <v>1000</v>
      </c>
      <c r="P36" s="58">
        <v>1200</v>
      </c>
      <c r="Q36" s="62">
        <f t="shared" si="22"/>
        <v>200</v>
      </c>
      <c r="S36" s="38">
        <v>40000</v>
      </c>
      <c r="T36" s="58">
        <f t="shared" si="6"/>
        <v>800</v>
      </c>
      <c r="U36" s="58">
        <v>100</v>
      </c>
      <c r="V36" s="59">
        <f t="shared" si="7"/>
        <v>900</v>
      </c>
      <c r="W36" s="58">
        <v>1200</v>
      </c>
      <c r="X36" s="62">
        <f t="shared" si="23"/>
        <v>300</v>
      </c>
      <c r="Z36" s="5">
        <v>65000</v>
      </c>
      <c r="AA36" s="58">
        <f t="shared" si="9"/>
        <v>650</v>
      </c>
      <c r="AB36" s="58">
        <v>150</v>
      </c>
      <c r="AC36" s="59">
        <f t="shared" si="10"/>
        <v>800</v>
      </c>
      <c r="AD36" s="58">
        <v>1200</v>
      </c>
      <c r="AE36" s="145">
        <f t="shared" si="24"/>
        <v>400</v>
      </c>
      <c r="AF36" s="176"/>
      <c r="AG36" s="160">
        <v>13.35</v>
      </c>
      <c r="AH36" s="58">
        <f t="shared" si="12"/>
        <v>126825</v>
      </c>
      <c r="AI36" s="172">
        <f t="shared" si="13"/>
        <v>634.125</v>
      </c>
      <c r="AJ36" s="147">
        <v>100</v>
      </c>
      <c r="AK36" s="59">
        <f t="shared" si="14"/>
        <v>734.125</v>
      </c>
      <c r="AL36" s="58">
        <v>1200</v>
      </c>
      <c r="AM36" s="62">
        <f t="shared" si="25"/>
        <v>465.875</v>
      </c>
      <c r="AO36" s="57">
        <v>750</v>
      </c>
      <c r="AP36" s="179">
        <f t="shared" si="16"/>
        <v>350</v>
      </c>
      <c r="AQ36" s="160">
        <v>13.35</v>
      </c>
      <c r="AR36" s="58">
        <f t="shared" si="17"/>
        <v>126825</v>
      </c>
      <c r="AS36" s="172">
        <f t="shared" si="18"/>
        <v>634.125</v>
      </c>
      <c r="AT36" s="147">
        <v>100</v>
      </c>
      <c r="AU36" s="59">
        <f t="shared" si="19"/>
        <v>734.125</v>
      </c>
      <c r="AV36" s="58">
        <v>1200</v>
      </c>
      <c r="AW36" s="62">
        <f t="shared" si="26"/>
        <v>465.875</v>
      </c>
    </row>
    <row r="37" spans="1:49" s="57" customFormat="1" ht="13.5">
      <c r="A37" s="60">
        <v>33</v>
      </c>
      <c r="B37" s="4" t="s">
        <v>4</v>
      </c>
      <c r="C37" s="61" t="s">
        <v>96</v>
      </c>
      <c r="D37" s="49" t="s">
        <v>36</v>
      </c>
      <c r="E37" s="38">
        <v>10000</v>
      </c>
      <c r="F37" s="58">
        <f t="shared" si="0"/>
        <v>1000</v>
      </c>
      <c r="G37" s="58">
        <v>100</v>
      </c>
      <c r="H37" s="59">
        <f t="shared" si="1"/>
        <v>1100</v>
      </c>
      <c r="I37" s="58">
        <v>1200</v>
      </c>
      <c r="J37" s="62">
        <f t="shared" si="21"/>
        <v>100</v>
      </c>
      <c r="L37" s="38">
        <v>18000</v>
      </c>
      <c r="M37" s="58">
        <f t="shared" si="3"/>
        <v>900</v>
      </c>
      <c r="N37" s="58">
        <v>100</v>
      </c>
      <c r="O37" s="59">
        <f t="shared" si="4"/>
        <v>1000</v>
      </c>
      <c r="P37" s="58">
        <v>1200</v>
      </c>
      <c r="Q37" s="62">
        <f t="shared" si="22"/>
        <v>200</v>
      </c>
      <c r="S37" s="38">
        <v>40000</v>
      </c>
      <c r="T37" s="58">
        <f t="shared" si="6"/>
        <v>800</v>
      </c>
      <c r="U37" s="58">
        <v>100</v>
      </c>
      <c r="V37" s="59">
        <f t="shared" si="7"/>
        <v>900</v>
      </c>
      <c r="W37" s="58">
        <v>1200</v>
      </c>
      <c r="X37" s="62">
        <f t="shared" si="23"/>
        <v>300</v>
      </c>
      <c r="Z37" s="5">
        <v>65000</v>
      </c>
      <c r="AA37" s="58">
        <f t="shared" si="9"/>
        <v>650</v>
      </c>
      <c r="AB37" s="58">
        <v>150</v>
      </c>
      <c r="AC37" s="59">
        <f t="shared" si="10"/>
        <v>800</v>
      </c>
      <c r="AD37" s="58">
        <v>1200</v>
      </c>
      <c r="AE37" s="145">
        <f t="shared" si="24"/>
        <v>400</v>
      </c>
      <c r="AF37" s="176"/>
      <c r="AG37" s="160">
        <v>12.17</v>
      </c>
      <c r="AH37" s="58">
        <f t="shared" si="12"/>
        <v>115615</v>
      </c>
      <c r="AI37" s="172">
        <f t="shared" si="13"/>
        <v>578.075</v>
      </c>
      <c r="AJ37" s="147">
        <v>100</v>
      </c>
      <c r="AK37" s="59">
        <f t="shared" si="14"/>
        <v>678.075</v>
      </c>
      <c r="AL37" s="58">
        <v>1200</v>
      </c>
      <c r="AM37" s="62">
        <f t="shared" si="25"/>
        <v>521.925</v>
      </c>
      <c r="AO37" s="57">
        <v>700</v>
      </c>
      <c r="AP37" s="179">
        <f t="shared" si="16"/>
        <v>400</v>
      </c>
      <c r="AQ37" s="160">
        <v>12.17</v>
      </c>
      <c r="AR37" s="58">
        <f t="shared" si="17"/>
        <v>115615</v>
      </c>
      <c r="AS37" s="172">
        <f t="shared" si="18"/>
        <v>578.075</v>
      </c>
      <c r="AT37" s="147">
        <v>100</v>
      </c>
      <c r="AU37" s="59">
        <f t="shared" si="19"/>
        <v>678.075</v>
      </c>
      <c r="AV37" s="58">
        <v>1200</v>
      </c>
      <c r="AW37" s="62">
        <f t="shared" si="26"/>
        <v>521.925</v>
      </c>
    </row>
    <row r="38" spans="1:49" s="57" customFormat="1" ht="13.5">
      <c r="A38" s="60">
        <v>34</v>
      </c>
      <c r="B38" s="4" t="s">
        <v>4</v>
      </c>
      <c r="C38" s="61" t="s">
        <v>97</v>
      </c>
      <c r="D38" s="49" t="s">
        <v>38</v>
      </c>
      <c r="E38" s="38">
        <v>10000</v>
      </c>
      <c r="F38" s="58">
        <f t="shared" si="0"/>
        <v>1000</v>
      </c>
      <c r="G38" s="58">
        <v>100</v>
      </c>
      <c r="H38" s="59">
        <f t="shared" si="1"/>
        <v>1100</v>
      </c>
      <c r="I38" s="58">
        <v>1200</v>
      </c>
      <c r="J38" s="62">
        <f t="shared" si="21"/>
        <v>100</v>
      </c>
      <c r="L38" s="38">
        <v>18000</v>
      </c>
      <c r="M38" s="58">
        <f t="shared" si="3"/>
        <v>900</v>
      </c>
      <c r="N38" s="58">
        <v>100</v>
      </c>
      <c r="O38" s="59">
        <f t="shared" si="4"/>
        <v>1000</v>
      </c>
      <c r="P38" s="58">
        <v>1200</v>
      </c>
      <c r="Q38" s="62">
        <f t="shared" si="22"/>
        <v>200</v>
      </c>
      <c r="S38" s="38">
        <v>40000</v>
      </c>
      <c r="T38" s="58">
        <f t="shared" si="6"/>
        <v>800</v>
      </c>
      <c r="U38" s="58">
        <v>100</v>
      </c>
      <c r="V38" s="59">
        <f t="shared" si="7"/>
        <v>900</v>
      </c>
      <c r="W38" s="58">
        <v>1200</v>
      </c>
      <c r="X38" s="62">
        <f t="shared" si="23"/>
        <v>300</v>
      </c>
      <c r="Z38" s="5">
        <v>65000</v>
      </c>
      <c r="AA38" s="58">
        <f t="shared" si="9"/>
        <v>650</v>
      </c>
      <c r="AB38" s="58">
        <v>150</v>
      </c>
      <c r="AC38" s="59">
        <f t="shared" si="10"/>
        <v>800</v>
      </c>
      <c r="AD38" s="58">
        <v>1200</v>
      </c>
      <c r="AE38" s="145">
        <f t="shared" si="24"/>
        <v>400</v>
      </c>
      <c r="AF38" s="176"/>
      <c r="AG38" s="160">
        <v>14.12</v>
      </c>
      <c r="AH38" s="58">
        <f t="shared" si="12"/>
        <v>134140</v>
      </c>
      <c r="AI38" s="172">
        <f t="shared" si="13"/>
        <v>670.7</v>
      </c>
      <c r="AJ38" s="147">
        <v>100</v>
      </c>
      <c r="AK38" s="59">
        <f t="shared" si="14"/>
        <v>770.7</v>
      </c>
      <c r="AL38" s="58">
        <v>1200</v>
      </c>
      <c r="AM38" s="62">
        <f t="shared" si="25"/>
        <v>429.29999999999995</v>
      </c>
      <c r="AO38" s="57">
        <v>800</v>
      </c>
      <c r="AP38" s="179">
        <f t="shared" si="16"/>
        <v>300</v>
      </c>
      <c r="AQ38" s="160">
        <v>14.12</v>
      </c>
      <c r="AR38" s="58">
        <f t="shared" si="17"/>
        <v>134140</v>
      </c>
      <c r="AS38" s="172">
        <f t="shared" si="18"/>
        <v>670.7</v>
      </c>
      <c r="AT38" s="147">
        <v>100</v>
      </c>
      <c r="AU38" s="59">
        <f t="shared" si="19"/>
        <v>770.7</v>
      </c>
      <c r="AV38" s="58">
        <v>1200</v>
      </c>
      <c r="AW38" s="62">
        <f t="shared" si="26"/>
        <v>429.29999999999995</v>
      </c>
    </row>
    <row r="39" spans="1:49" s="57" customFormat="1" ht="13.5">
      <c r="A39" s="60">
        <v>35</v>
      </c>
      <c r="B39" s="4" t="s">
        <v>4</v>
      </c>
      <c r="C39" s="61" t="s">
        <v>98</v>
      </c>
      <c r="D39" s="49" t="s">
        <v>40</v>
      </c>
      <c r="E39" s="38">
        <v>10000</v>
      </c>
      <c r="F39" s="58">
        <f t="shared" si="0"/>
        <v>1000</v>
      </c>
      <c r="G39" s="58">
        <v>100</v>
      </c>
      <c r="H39" s="59">
        <f t="shared" si="1"/>
        <v>1100</v>
      </c>
      <c r="I39" s="58">
        <v>1200</v>
      </c>
      <c r="J39" s="62">
        <f t="shared" si="21"/>
        <v>100</v>
      </c>
      <c r="L39" s="38">
        <v>18000</v>
      </c>
      <c r="M39" s="58">
        <f t="shared" si="3"/>
        <v>900</v>
      </c>
      <c r="N39" s="58">
        <v>100</v>
      </c>
      <c r="O39" s="59">
        <f t="shared" si="4"/>
        <v>1000</v>
      </c>
      <c r="P39" s="58">
        <v>1200</v>
      </c>
      <c r="Q39" s="62">
        <f t="shared" si="22"/>
        <v>200</v>
      </c>
      <c r="S39" s="38">
        <v>40000</v>
      </c>
      <c r="T39" s="58">
        <f t="shared" si="6"/>
        <v>800</v>
      </c>
      <c r="U39" s="58">
        <v>100</v>
      </c>
      <c r="V39" s="59">
        <f t="shared" si="7"/>
        <v>900</v>
      </c>
      <c r="W39" s="58">
        <v>1200</v>
      </c>
      <c r="X39" s="62">
        <f t="shared" si="23"/>
        <v>300</v>
      </c>
      <c r="Z39" s="5">
        <v>65000</v>
      </c>
      <c r="AA39" s="58">
        <f t="shared" si="9"/>
        <v>650</v>
      </c>
      <c r="AB39" s="58">
        <v>150</v>
      </c>
      <c r="AC39" s="59">
        <f t="shared" si="10"/>
        <v>800</v>
      </c>
      <c r="AD39" s="58">
        <v>1200</v>
      </c>
      <c r="AE39" s="145">
        <f t="shared" si="24"/>
        <v>400</v>
      </c>
      <c r="AF39" s="176"/>
      <c r="AG39" s="160">
        <v>10.03</v>
      </c>
      <c r="AH39" s="58">
        <f t="shared" si="12"/>
        <v>95285</v>
      </c>
      <c r="AI39" s="172">
        <f t="shared" si="13"/>
        <v>476.425</v>
      </c>
      <c r="AJ39" s="147">
        <v>100</v>
      </c>
      <c r="AK39" s="59">
        <f t="shared" si="14"/>
        <v>576.425</v>
      </c>
      <c r="AL39" s="58">
        <v>1200</v>
      </c>
      <c r="AM39" s="62">
        <f t="shared" si="25"/>
        <v>623.575</v>
      </c>
      <c r="AO39" s="57">
        <v>600</v>
      </c>
      <c r="AP39" s="179">
        <f t="shared" si="16"/>
        <v>500</v>
      </c>
      <c r="AQ39" s="160">
        <v>10.03</v>
      </c>
      <c r="AR39" s="58">
        <f t="shared" si="17"/>
        <v>95285</v>
      </c>
      <c r="AS39" s="172">
        <f t="shared" si="18"/>
        <v>476.425</v>
      </c>
      <c r="AT39" s="147">
        <v>100</v>
      </c>
      <c r="AU39" s="59">
        <f t="shared" si="19"/>
        <v>576.425</v>
      </c>
      <c r="AV39" s="58">
        <v>1200</v>
      </c>
      <c r="AW39" s="62">
        <f t="shared" si="26"/>
        <v>623.575</v>
      </c>
    </row>
    <row r="40" spans="1:49" s="57" customFormat="1" ht="13.5">
      <c r="A40" s="60">
        <v>36</v>
      </c>
      <c r="B40" s="4" t="s">
        <v>4</v>
      </c>
      <c r="C40" s="61" t="s">
        <v>99</v>
      </c>
      <c r="D40" s="49" t="s">
        <v>41</v>
      </c>
      <c r="E40" s="38">
        <v>10000</v>
      </c>
      <c r="F40" s="58">
        <f t="shared" si="0"/>
        <v>1000</v>
      </c>
      <c r="G40" s="58">
        <v>100</v>
      </c>
      <c r="H40" s="59">
        <f t="shared" si="1"/>
        <v>1100</v>
      </c>
      <c r="I40" s="58">
        <v>1200</v>
      </c>
      <c r="J40" s="62">
        <f t="shared" si="21"/>
        <v>100</v>
      </c>
      <c r="L40" s="38">
        <v>18000</v>
      </c>
      <c r="M40" s="58">
        <f t="shared" si="3"/>
        <v>900</v>
      </c>
      <c r="N40" s="58">
        <v>100</v>
      </c>
      <c r="O40" s="59">
        <f t="shared" si="4"/>
        <v>1000</v>
      </c>
      <c r="P40" s="58">
        <v>1200</v>
      </c>
      <c r="Q40" s="62">
        <f t="shared" si="22"/>
        <v>200</v>
      </c>
      <c r="S40" s="38">
        <v>40000</v>
      </c>
      <c r="T40" s="58">
        <f t="shared" si="6"/>
        <v>800</v>
      </c>
      <c r="U40" s="58">
        <v>100</v>
      </c>
      <c r="V40" s="59">
        <f t="shared" si="7"/>
        <v>900</v>
      </c>
      <c r="W40" s="58">
        <v>1200</v>
      </c>
      <c r="X40" s="62">
        <f t="shared" si="23"/>
        <v>300</v>
      </c>
      <c r="Z40" s="5">
        <v>65000</v>
      </c>
      <c r="AA40" s="58">
        <f t="shared" si="9"/>
        <v>650</v>
      </c>
      <c r="AB40" s="58">
        <v>150</v>
      </c>
      <c r="AC40" s="59">
        <f t="shared" si="10"/>
        <v>800</v>
      </c>
      <c r="AD40" s="58">
        <v>1200</v>
      </c>
      <c r="AE40" s="145">
        <f t="shared" si="24"/>
        <v>400</v>
      </c>
      <c r="AF40" s="176"/>
      <c r="AG40" s="160"/>
      <c r="AH40" s="58">
        <f t="shared" si="12"/>
        <v>0</v>
      </c>
      <c r="AI40" s="172">
        <f t="shared" si="13"/>
        <v>0</v>
      </c>
      <c r="AJ40" s="147">
        <v>100</v>
      </c>
      <c r="AK40" s="59">
        <f t="shared" si="14"/>
        <v>100</v>
      </c>
      <c r="AL40" s="58">
        <v>1200</v>
      </c>
      <c r="AM40" s="62">
        <f t="shared" si="25"/>
        <v>1100</v>
      </c>
      <c r="AP40" s="179" t="s">
        <v>125</v>
      </c>
      <c r="AQ40" s="160"/>
      <c r="AR40" s="58">
        <f t="shared" si="17"/>
        <v>0</v>
      </c>
      <c r="AS40" s="172">
        <f t="shared" si="18"/>
        <v>0</v>
      </c>
      <c r="AT40" s="147">
        <v>100</v>
      </c>
      <c r="AU40" s="59">
        <f t="shared" si="19"/>
        <v>100</v>
      </c>
      <c r="AV40" s="58">
        <v>1200</v>
      </c>
      <c r="AW40" s="62">
        <f t="shared" si="26"/>
        <v>1100</v>
      </c>
    </row>
    <row r="41" spans="1:49" s="57" customFormat="1" ht="13.5">
      <c r="A41" s="60">
        <v>37</v>
      </c>
      <c r="B41" s="4" t="s">
        <v>4</v>
      </c>
      <c r="C41" s="61" t="s">
        <v>100</v>
      </c>
      <c r="D41" s="49" t="s">
        <v>42</v>
      </c>
      <c r="E41" s="38">
        <v>10000</v>
      </c>
      <c r="F41" s="58">
        <f t="shared" si="0"/>
        <v>1000</v>
      </c>
      <c r="G41" s="58">
        <v>100</v>
      </c>
      <c r="H41" s="59">
        <f t="shared" si="1"/>
        <v>1100</v>
      </c>
      <c r="I41" s="58">
        <v>1200</v>
      </c>
      <c r="J41" s="62">
        <f t="shared" si="21"/>
        <v>100</v>
      </c>
      <c r="L41" s="38">
        <v>18000</v>
      </c>
      <c r="M41" s="58">
        <f t="shared" si="3"/>
        <v>900</v>
      </c>
      <c r="N41" s="58">
        <v>100</v>
      </c>
      <c r="O41" s="59">
        <f t="shared" si="4"/>
        <v>1000</v>
      </c>
      <c r="P41" s="58">
        <v>1200</v>
      </c>
      <c r="Q41" s="62">
        <f t="shared" si="22"/>
        <v>200</v>
      </c>
      <c r="S41" s="38">
        <v>40000</v>
      </c>
      <c r="T41" s="58">
        <f t="shared" si="6"/>
        <v>800</v>
      </c>
      <c r="U41" s="58">
        <v>100</v>
      </c>
      <c r="V41" s="59">
        <f t="shared" si="7"/>
        <v>900</v>
      </c>
      <c r="W41" s="58">
        <v>1200</v>
      </c>
      <c r="X41" s="62">
        <f t="shared" si="23"/>
        <v>300</v>
      </c>
      <c r="Z41" s="5">
        <v>65000</v>
      </c>
      <c r="AA41" s="58">
        <f t="shared" si="9"/>
        <v>650</v>
      </c>
      <c r="AB41" s="58">
        <v>150</v>
      </c>
      <c r="AC41" s="59">
        <f t="shared" si="10"/>
        <v>800</v>
      </c>
      <c r="AD41" s="58">
        <v>1200</v>
      </c>
      <c r="AE41" s="145">
        <f t="shared" si="24"/>
        <v>400</v>
      </c>
      <c r="AF41" s="176"/>
      <c r="AG41" s="160">
        <v>15.15</v>
      </c>
      <c r="AH41" s="58">
        <f t="shared" si="12"/>
        <v>143925</v>
      </c>
      <c r="AI41" s="172">
        <f t="shared" si="13"/>
        <v>719.625</v>
      </c>
      <c r="AJ41" s="147">
        <v>100</v>
      </c>
      <c r="AK41" s="59">
        <f t="shared" si="14"/>
        <v>819.625</v>
      </c>
      <c r="AL41" s="58">
        <v>1200</v>
      </c>
      <c r="AM41" s="62">
        <f t="shared" si="25"/>
        <v>380.375</v>
      </c>
      <c r="AO41" s="57">
        <v>850</v>
      </c>
      <c r="AP41" s="179">
        <f t="shared" si="16"/>
        <v>250</v>
      </c>
      <c r="AQ41" s="160">
        <v>15.15</v>
      </c>
      <c r="AR41" s="58">
        <f t="shared" si="17"/>
        <v>143925</v>
      </c>
      <c r="AS41" s="172">
        <f t="shared" si="18"/>
        <v>719.625</v>
      </c>
      <c r="AT41" s="147">
        <v>100</v>
      </c>
      <c r="AU41" s="59">
        <f t="shared" si="19"/>
        <v>819.625</v>
      </c>
      <c r="AV41" s="58">
        <v>1200</v>
      </c>
      <c r="AW41" s="62">
        <f t="shared" si="26"/>
        <v>380.375</v>
      </c>
    </row>
    <row r="42" spans="1:49" s="57" customFormat="1" ht="13.5">
      <c r="A42" s="60">
        <v>38</v>
      </c>
      <c r="B42" s="4" t="s">
        <v>4</v>
      </c>
      <c r="C42" s="61" t="s">
        <v>101</v>
      </c>
      <c r="D42" s="49" t="s">
        <v>887</v>
      </c>
      <c r="E42" s="38">
        <v>10000</v>
      </c>
      <c r="F42" s="58">
        <f t="shared" si="0"/>
        <v>1000</v>
      </c>
      <c r="G42" s="58">
        <v>100</v>
      </c>
      <c r="H42" s="59">
        <f t="shared" si="1"/>
        <v>1100</v>
      </c>
      <c r="I42" s="58">
        <v>1200</v>
      </c>
      <c r="J42" s="62">
        <f t="shared" si="21"/>
        <v>100</v>
      </c>
      <c r="L42" s="38">
        <v>18000</v>
      </c>
      <c r="M42" s="58">
        <f t="shared" si="3"/>
        <v>900</v>
      </c>
      <c r="N42" s="58">
        <v>100</v>
      </c>
      <c r="O42" s="59">
        <f t="shared" si="4"/>
        <v>1000</v>
      </c>
      <c r="P42" s="58">
        <v>1200</v>
      </c>
      <c r="Q42" s="62">
        <f t="shared" si="22"/>
        <v>200</v>
      </c>
      <c r="S42" s="38">
        <v>40000</v>
      </c>
      <c r="T42" s="58">
        <f t="shared" si="6"/>
        <v>800</v>
      </c>
      <c r="U42" s="58">
        <v>100</v>
      </c>
      <c r="V42" s="59">
        <f t="shared" si="7"/>
        <v>900</v>
      </c>
      <c r="W42" s="58">
        <v>1200</v>
      </c>
      <c r="X42" s="62">
        <f t="shared" si="23"/>
        <v>300</v>
      </c>
      <c r="Z42" s="5">
        <v>65000</v>
      </c>
      <c r="AA42" s="58">
        <f t="shared" si="9"/>
        <v>650</v>
      </c>
      <c r="AB42" s="58">
        <v>150</v>
      </c>
      <c r="AC42" s="59">
        <f t="shared" si="10"/>
        <v>800</v>
      </c>
      <c r="AD42" s="58">
        <v>1200</v>
      </c>
      <c r="AE42" s="145">
        <f t="shared" si="24"/>
        <v>400</v>
      </c>
      <c r="AF42" s="176"/>
      <c r="AG42" s="160">
        <v>15.98</v>
      </c>
      <c r="AH42" s="58">
        <f t="shared" si="12"/>
        <v>151810</v>
      </c>
      <c r="AI42" s="172">
        <f t="shared" si="13"/>
        <v>759.05</v>
      </c>
      <c r="AJ42" s="147">
        <v>100</v>
      </c>
      <c r="AK42" s="59">
        <f t="shared" si="14"/>
        <v>859.05</v>
      </c>
      <c r="AL42" s="58">
        <v>1200</v>
      </c>
      <c r="AM42" s="62">
        <f t="shared" si="25"/>
        <v>340.95000000000005</v>
      </c>
      <c r="AO42" s="57">
        <v>900</v>
      </c>
      <c r="AP42" s="179">
        <f t="shared" si="16"/>
        <v>200</v>
      </c>
      <c r="AQ42" s="160">
        <v>15.98</v>
      </c>
      <c r="AR42" s="58">
        <f t="shared" si="17"/>
        <v>151810</v>
      </c>
      <c r="AS42" s="172">
        <f t="shared" si="18"/>
        <v>759.05</v>
      </c>
      <c r="AT42" s="147">
        <v>100</v>
      </c>
      <c r="AU42" s="59">
        <f t="shared" si="19"/>
        <v>859.05</v>
      </c>
      <c r="AV42" s="58">
        <v>1200</v>
      </c>
      <c r="AW42" s="62">
        <f t="shared" si="26"/>
        <v>340.95000000000005</v>
      </c>
    </row>
    <row r="43" spans="1:49" s="57" customFormat="1" ht="13.5">
      <c r="A43" s="60">
        <v>39</v>
      </c>
      <c r="B43" s="4" t="s">
        <v>4</v>
      </c>
      <c r="C43" s="61" t="s">
        <v>102</v>
      </c>
      <c r="D43" s="49" t="s">
        <v>43</v>
      </c>
      <c r="E43" s="38">
        <v>10000</v>
      </c>
      <c r="F43" s="58">
        <f t="shared" si="0"/>
        <v>1000</v>
      </c>
      <c r="G43" s="58">
        <v>100</v>
      </c>
      <c r="H43" s="59">
        <f t="shared" si="1"/>
        <v>1100</v>
      </c>
      <c r="I43" s="58">
        <v>1200</v>
      </c>
      <c r="J43" s="62">
        <f t="shared" si="21"/>
        <v>100</v>
      </c>
      <c r="L43" s="38">
        <v>18000</v>
      </c>
      <c r="M43" s="58">
        <f t="shared" si="3"/>
        <v>900</v>
      </c>
      <c r="N43" s="58">
        <v>100</v>
      </c>
      <c r="O43" s="59">
        <f t="shared" si="4"/>
        <v>1000</v>
      </c>
      <c r="P43" s="58">
        <v>1200</v>
      </c>
      <c r="Q43" s="62">
        <f t="shared" si="22"/>
        <v>200</v>
      </c>
      <c r="S43" s="38">
        <v>40000</v>
      </c>
      <c r="T43" s="58">
        <f t="shared" si="6"/>
        <v>800</v>
      </c>
      <c r="U43" s="58">
        <v>100</v>
      </c>
      <c r="V43" s="59">
        <f t="shared" si="7"/>
        <v>900</v>
      </c>
      <c r="W43" s="58">
        <v>1200</v>
      </c>
      <c r="X43" s="62">
        <f t="shared" si="23"/>
        <v>300</v>
      </c>
      <c r="Z43" s="5">
        <v>65000</v>
      </c>
      <c r="AA43" s="58">
        <f t="shared" si="9"/>
        <v>650</v>
      </c>
      <c r="AB43" s="58">
        <v>150</v>
      </c>
      <c r="AC43" s="59">
        <f t="shared" si="10"/>
        <v>800</v>
      </c>
      <c r="AD43" s="58">
        <v>1200</v>
      </c>
      <c r="AE43" s="145">
        <f t="shared" si="24"/>
        <v>400</v>
      </c>
      <c r="AF43" s="176"/>
      <c r="AG43" s="160">
        <v>19.45</v>
      </c>
      <c r="AH43" s="58">
        <f t="shared" si="12"/>
        <v>184775</v>
      </c>
      <c r="AI43" s="172">
        <f t="shared" si="13"/>
        <v>923.875</v>
      </c>
      <c r="AJ43" s="147">
        <v>100</v>
      </c>
      <c r="AK43" s="59">
        <f t="shared" si="14"/>
        <v>1023.875</v>
      </c>
      <c r="AL43" s="58">
        <v>1200</v>
      </c>
      <c r="AM43" s="62">
        <f t="shared" si="25"/>
        <v>176.125</v>
      </c>
      <c r="AO43" s="57">
        <v>1050</v>
      </c>
      <c r="AP43" s="179">
        <f t="shared" si="16"/>
        <v>50</v>
      </c>
      <c r="AQ43" s="160">
        <v>19.45</v>
      </c>
      <c r="AR43" s="58">
        <f t="shared" si="17"/>
        <v>184775</v>
      </c>
      <c r="AS43" s="172">
        <f t="shared" si="18"/>
        <v>923.875</v>
      </c>
      <c r="AT43" s="147">
        <v>100</v>
      </c>
      <c r="AU43" s="59">
        <f t="shared" si="19"/>
        <v>1023.875</v>
      </c>
      <c r="AV43" s="58">
        <v>1200</v>
      </c>
      <c r="AW43" s="62">
        <f t="shared" si="26"/>
        <v>176.125</v>
      </c>
    </row>
    <row r="44" spans="1:49" s="57" customFormat="1" ht="14.25" thickBot="1">
      <c r="A44" s="63">
        <v>40</v>
      </c>
      <c r="B44" s="36" t="s">
        <v>4</v>
      </c>
      <c r="C44" s="64" t="s">
        <v>103</v>
      </c>
      <c r="D44" s="50" t="s">
        <v>44</v>
      </c>
      <c r="E44" s="39">
        <v>10000</v>
      </c>
      <c r="F44" s="65">
        <f t="shared" si="0"/>
        <v>1000</v>
      </c>
      <c r="G44" s="65">
        <v>100</v>
      </c>
      <c r="H44" s="66">
        <f t="shared" si="1"/>
        <v>1100</v>
      </c>
      <c r="I44" s="65">
        <v>1200</v>
      </c>
      <c r="J44" s="67">
        <f t="shared" si="21"/>
        <v>100</v>
      </c>
      <c r="L44" s="39">
        <v>18000</v>
      </c>
      <c r="M44" s="65">
        <f t="shared" si="3"/>
        <v>900</v>
      </c>
      <c r="N44" s="65">
        <v>100</v>
      </c>
      <c r="O44" s="66">
        <f t="shared" si="4"/>
        <v>1000</v>
      </c>
      <c r="P44" s="65">
        <v>1200</v>
      </c>
      <c r="Q44" s="67">
        <f t="shared" si="22"/>
        <v>200</v>
      </c>
      <c r="S44" s="39">
        <v>40000</v>
      </c>
      <c r="T44" s="65">
        <f t="shared" si="6"/>
        <v>800</v>
      </c>
      <c r="U44" s="65">
        <v>100</v>
      </c>
      <c r="V44" s="66">
        <f t="shared" si="7"/>
        <v>900</v>
      </c>
      <c r="W44" s="65">
        <v>1200</v>
      </c>
      <c r="X44" s="67">
        <f t="shared" si="23"/>
        <v>300</v>
      </c>
      <c r="Z44" s="5">
        <v>65000</v>
      </c>
      <c r="AA44" s="58">
        <f t="shared" si="9"/>
        <v>650</v>
      </c>
      <c r="AB44" s="58">
        <v>150</v>
      </c>
      <c r="AC44" s="59">
        <f t="shared" si="10"/>
        <v>800</v>
      </c>
      <c r="AD44" s="58">
        <v>1200</v>
      </c>
      <c r="AE44" s="145">
        <f t="shared" si="24"/>
        <v>400</v>
      </c>
      <c r="AF44" s="177"/>
      <c r="AG44" s="163">
        <v>14.11</v>
      </c>
      <c r="AH44" s="65">
        <f t="shared" si="12"/>
        <v>134045</v>
      </c>
      <c r="AI44" s="173">
        <f t="shared" si="13"/>
        <v>670.225</v>
      </c>
      <c r="AJ44" s="148">
        <v>100</v>
      </c>
      <c r="AK44" s="66">
        <f t="shared" si="14"/>
        <v>770.225</v>
      </c>
      <c r="AL44" s="65">
        <v>1200</v>
      </c>
      <c r="AM44" s="67">
        <f t="shared" si="25"/>
        <v>429.775</v>
      </c>
      <c r="AO44" s="57">
        <v>800</v>
      </c>
      <c r="AP44" s="179">
        <f t="shared" si="16"/>
        <v>300</v>
      </c>
      <c r="AQ44" s="163">
        <v>14.11</v>
      </c>
      <c r="AR44" s="65">
        <f t="shared" si="17"/>
        <v>134045</v>
      </c>
      <c r="AS44" s="173">
        <f t="shared" si="18"/>
        <v>670.225</v>
      </c>
      <c r="AT44" s="148">
        <v>100</v>
      </c>
      <c r="AU44" s="66">
        <f t="shared" si="19"/>
        <v>770.225</v>
      </c>
      <c r="AV44" s="65">
        <v>1200</v>
      </c>
      <c r="AW44" s="67">
        <f t="shared" si="26"/>
        <v>429.775</v>
      </c>
    </row>
    <row r="45" spans="1:49" s="57" customFormat="1" ht="13.5">
      <c r="A45" s="68"/>
      <c r="B45" s="14"/>
      <c r="C45" s="69"/>
      <c r="D45" s="32"/>
      <c r="E45" s="33"/>
      <c r="F45" s="70"/>
      <c r="G45" s="70"/>
      <c r="H45" s="71"/>
      <c r="I45" s="70"/>
      <c r="J45" s="72"/>
      <c r="L45" s="33"/>
      <c r="M45" s="70"/>
      <c r="N45" s="70"/>
      <c r="O45" s="71"/>
      <c r="P45" s="70"/>
      <c r="Q45" s="72"/>
      <c r="S45" s="33"/>
      <c r="T45" s="70"/>
      <c r="U45" s="70"/>
      <c r="V45" s="71"/>
      <c r="W45" s="70"/>
      <c r="X45" s="72"/>
      <c r="Z45" s="5"/>
      <c r="AA45" s="58"/>
      <c r="AB45" s="58"/>
      <c r="AC45" s="59"/>
      <c r="AD45" s="58"/>
      <c r="AE45" s="145"/>
      <c r="AF45" s="72"/>
      <c r="AG45" s="166"/>
      <c r="AH45" s="71"/>
      <c r="AI45" s="70"/>
      <c r="AJ45" s="70"/>
      <c r="AK45" s="71"/>
      <c r="AL45" s="70"/>
      <c r="AM45" s="72"/>
      <c r="AP45" s="179">
        <f t="shared" si="16"/>
        <v>0</v>
      </c>
      <c r="AQ45" s="166"/>
      <c r="AR45" s="71"/>
      <c r="AS45" s="70"/>
      <c r="AT45" s="70"/>
      <c r="AU45" s="71"/>
      <c r="AV45" s="70"/>
      <c r="AW45" s="72"/>
    </row>
    <row r="46" spans="1:49" s="57" customFormat="1" ht="12.75">
      <c r="A46" s="68"/>
      <c r="B46" s="68"/>
      <c r="C46" s="73" t="s">
        <v>125</v>
      </c>
      <c r="D46" s="69" t="s">
        <v>125</v>
      </c>
      <c r="E46" s="70"/>
      <c r="F46" s="70"/>
      <c r="G46" s="70"/>
      <c r="H46" s="71"/>
      <c r="I46" s="70"/>
      <c r="J46" s="72" t="s">
        <v>125</v>
      </c>
      <c r="K46" s="69"/>
      <c r="L46" s="70" t="s">
        <v>125</v>
      </c>
      <c r="M46" s="70"/>
      <c r="N46" s="70"/>
      <c r="O46" s="71"/>
      <c r="P46" s="70"/>
      <c r="Q46" s="72"/>
      <c r="R46" s="69"/>
      <c r="S46" s="70"/>
      <c r="T46" s="70"/>
      <c r="U46" s="70"/>
      <c r="V46" s="71"/>
      <c r="W46" s="70"/>
      <c r="X46" s="72"/>
      <c r="Z46" s="58"/>
      <c r="AA46" s="58"/>
      <c r="AB46" s="58"/>
      <c r="AC46" s="59"/>
      <c r="AD46" s="58"/>
      <c r="AE46" s="145"/>
      <c r="AF46" s="72"/>
      <c r="AG46" s="166"/>
      <c r="AH46" s="71"/>
      <c r="AI46" s="70"/>
      <c r="AJ46" s="70"/>
      <c r="AK46" s="71"/>
      <c r="AL46" s="70"/>
      <c r="AM46" s="72" t="s">
        <v>125</v>
      </c>
      <c r="AP46" s="179">
        <f t="shared" si="16"/>
        <v>0</v>
      </c>
      <c r="AQ46" s="166"/>
      <c r="AR46" s="71"/>
      <c r="AS46" s="70"/>
      <c r="AT46" s="70"/>
      <c r="AU46" s="71"/>
      <c r="AV46" s="70"/>
      <c r="AW46" s="72" t="s">
        <v>125</v>
      </c>
    </row>
    <row r="47" spans="1:49" s="57" customFormat="1" ht="14.25" thickBot="1">
      <c r="A47" s="68"/>
      <c r="B47" s="14"/>
      <c r="C47" s="69"/>
      <c r="D47" s="32"/>
      <c r="E47" s="33"/>
      <c r="F47" s="70"/>
      <c r="G47" s="70"/>
      <c r="H47" s="71"/>
      <c r="I47" s="70"/>
      <c r="J47" s="72"/>
      <c r="L47" s="33"/>
      <c r="M47" s="70"/>
      <c r="N47" s="70"/>
      <c r="O47" s="71"/>
      <c r="P47" s="70"/>
      <c r="Q47" s="72"/>
      <c r="S47" s="33"/>
      <c r="T47" s="70"/>
      <c r="U47" s="70"/>
      <c r="V47" s="71"/>
      <c r="W47" s="70"/>
      <c r="X47" s="72"/>
      <c r="Z47" s="5"/>
      <c r="AA47" s="58"/>
      <c r="AB47" s="58"/>
      <c r="AC47" s="59"/>
      <c r="AD47" s="58"/>
      <c r="AE47" s="145"/>
      <c r="AF47" s="72"/>
      <c r="AG47" s="166"/>
      <c r="AH47" s="71"/>
      <c r="AI47" s="70"/>
      <c r="AJ47" s="70"/>
      <c r="AK47" s="71"/>
      <c r="AL47" s="70"/>
      <c r="AM47" s="72"/>
      <c r="AP47" s="179">
        <f t="shared" si="16"/>
        <v>0</v>
      </c>
      <c r="AQ47" s="166"/>
      <c r="AR47" s="71"/>
      <c r="AS47" s="70"/>
      <c r="AT47" s="70"/>
      <c r="AU47" s="71"/>
      <c r="AV47" s="70"/>
      <c r="AW47" s="72"/>
    </row>
    <row r="48" spans="1:49" s="57" customFormat="1" ht="13.5">
      <c r="A48" s="52">
        <v>41</v>
      </c>
      <c r="B48" s="35" t="s">
        <v>4</v>
      </c>
      <c r="C48" s="53" t="s">
        <v>104</v>
      </c>
      <c r="D48" s="46" t="s">
        <v>45</v>
      </c>
      <c r="E48" s="37">
        <v>10000</v>
      </c>
      <c r="F48" s="54">
        <f t="shared" si="0"/>
        <v>1000</v>
      </c>
      <c r="G48" s="54">
        <v>100</v>
      </c>
      <c r="H48" s="55">
        <f t="shared" si="1"/>
        <v>1100</v>
      </c>
      <c r="I48" s="54">
        <v>1200</v>
      </c>
      <c r="J48" s="56">
        <f t="shared" si="21"/>
        <v>100</v>
      </c>
      <c r="L48" s="37">
        <v>18000</v>
      </c>
      <c r="M48" s="54">
        <f t="shared" si="3"/>
        <v>900</v>
      </c>
      <c r="N48" s="54">
        <v>100</v>
      </c>
      <c r="O48" s="55">
        <f t="shared" si="4"/>
        <v>1000</v>
      </c>
      <c r="P48" s="54">
        <v>1200</v>
      </c>
      <c r="Q48" s="56">
        <f t="shared" si="22"/>
        <v>200</v>
      </c>
      <c r="S48" s="37">
        <v>40000</v>
      </c>
      <c r="T48" s="54">
        <f t="shared" si="6"/>
        <v>800</v>
      </c>
      <c r="U48" s="54">
        <v>100</v>
      </c>
      <c r="V48" s="55">
        <f t="shared" si="7"/>
        <v>900</v>
      </c>
      <c r="W48" s="54">
        <v>1200</v>
      </c>
      <c r="X48" s="56">
        <f t="shared" si="23"/>
        <v>300</v>
      </c>
      <c r="Z48" s="5">
        <v>65000</v>
      </c>
      <c r="AA48" s="58">
        <f t="shared" si="9"/>
        <v>650</v>
      </c>
      <c r="AB48" s="58">
        <v>150</v>
      </c>
      <c r="AC48" s="59">
        <f t="shared" si="10"/>
        <v>800</v>
      </c>
      <c r="AD48" s="58">
        <v>1200</v>
      </c>
      <c r="AE48" s="145">
        <f t="shared" si="24"/>
        <v>400</v>
      </c>
      <c r="AF48" s="175"/>
      <c r="AG48" s="157">
        <v>13.74</v>
      </c>
      <c r="AH48" s="54">
        <f t="shared" si="12"/>
        <v>130530</v>
      </c>
      <c r="AI48" s="171">
        <f t="shared" si="13"/>
        <v>652.65</v>
      </c>
      <c r="AJ48" s="146">
        <v>100</v>
      </c>
      <c r="AK48" s="55">
        <f aca="true" t="shared" si="27" ref="AK48:AK66">SUM(AI48:AJ48)</f>
        <v>752.65</v>
      </c>
      <c r="AL48" s="54">
        <v>1200</v>
      </c>
      <c r="AM48" s="56">
        <f aca="true" t="shared" si="28" ref="AM48:AM66">AL48-AK48</f>
        <v>447.35</v>
      </c>
      <c r="AO48" s="57">
        <v>800</v>
      </c>
      <c r="AP48" s="179">
        <f t="shared" si="16"/>
        <v>300</v>
      </c>
      <c r="AQ48" s="157">
        <v>13.74</v>
      </c>
      <c r="AR48" s="54">
        <f t="shared" si="17"/>
        <v>130530</v>
      </c>
      <c r="AS48" s="171">
        <f t="shared" si="18"/>
        <v>652.65</v>
      </c>
      <c r="AT48" s="146">
        <v>100</v>
      </c>
      <c r="AU48" s="55">
        <f aca="true" t="shared" si="29" ref="AU48:AU66">SUM(AS48:AT48)</f>
        <v>752.65</v>
      </c>
      <c r="AV48" s="54">
        <v>1200</v>
      </c>
      <c r="AW48" s="56">
        <f aca="true" t="shared" si="30" ref="AW48:AW66">AV48-AU48</f>
        <v>447.35</v>
      </c>
    </row>
    <row r="49" spans="1:49" s="57" customFormat="1" ht="13.5">
      <c r="A49" s="74">
        <v>42</v>
      </c>
      <c r="B49" s="31" t="s">
        <v>4</v>
      </c>
      <c r="C49" s="75" t="s">
        <v>105</v>
      </c>
      <c r="D49" s="47" t="s">
        <v>46</v>
      </c>
      <c r="E49" s="40">
        <v>10000</v>
      </c>
      <c r="F49" s="76">
        <f t="shared" si="0"/>
        <v>1000</v>
      </c>
      <c r="G49" s="76">
        <v>100</v>
      </c>
      <c r="H49" s="77">
        <f t="shared" si="1"/>
        <v>1100</v>
      </c>
      <c r="I49" s="76">
        <v>1200</v>
      </c>
      <c r="J49" s="78">
        <f t="shared" si="21"/>
        <v>100</v>
      </c>
      <c r="L49" s="40">
        <v>18000</v>
      </c>
      <c r="M49" s="76">
        <f t="shared" si="3"/>
        <v>900</v>
      </c>
      <c r="N49" s="76">
        <v>100</v>
      </c>
      <c r="O49" s="77">
        <f t="shared" si="4"/>
        <v>1000</v>
      </c>
      <c r="P49" s="76">
        <v>1200</v>
      </c>
      <c r="Q49" s="78">
        <f t="shared" si="22"/>
        <v>200</v>
      </c>
      <c r="S49" s="40">
        <v>40000</v>
      </c>
      <c r="T49" s="76">
        <f t="shared" si="6"/>
        <v>800</v>
      </c>
      <c r="U49" s="76">
        <v>100</v>
      </c>
      <c r="V49" s="77">
        <f t="shared" si="7"/>
        <v>900</v>
      </c>
      <c r="W49" s="76">
        <v>1200</v>
      </c>
      <c r="X49" s="78">
        <f t="shared" si="23"/>
        <v>300</v>
      </c>
      <c r="Z49" s="5">
        <v>65000</v>
      </c>
      <c r="AA49" s="58">
        <f t="shared" si="9"/>
        <v>650</v>
      </c>
      <c r="AB49" s="58">
        <v>150</v>
      </c>
      <c r="AC49" s="59">
        <f t="shared" si="10"/>
        <v>800</v>
      </c>
      <c r="AD49" s="58">
        <v>1200</v>
      </c>
      <c r="AE49" s="145">
        <f t="shared" si="24"/>
        <v>400</v>
      </c>
      <c r="AF49" s="176"/>
      <c r="AG49" s="160">
        <v>17.23</v>
      </c>
      <c r="AH49" s="58">
        <f t="shared" si="12"/>
        <v>163685</v>
      </c>
      <c r="AI49" s="172">
        <f t="shared" si="13"/>
        <v>818.425</v>
      </c>
      <c r="AJ49" s="149">
        <v>100</v>
      </c>
      <c r="AK49" s="77">
        <f t="shared" si="27"/>
        <v>918.425</v>
      </c>
      <c r="AL49" s="76">
        <v>1200</v>
      </c>
      <c r="AM49" s="78">
        <f t="shared" si="28"/>
        <v>281.57500000000005</v>
      </c>
      <c r="AO49" s="57">
        <v>950</v>
      </c>
      <c r="AP49" s="179">
        <f t="shared" si="16"/>
        <v>150</v>
      </c>
      <c r="AQ49" s="160">
        <v>17.23</v>
      </c>
      <c r="AR49" s="58">
        <f t="shared" si="17"/>
        <v>163685</v>
      </c>
      <c r="AS49" s="172">
        <f t="shared" si="18"/>
        <v>818.425</v>
      </c>
      <c r="AT49" s="149">
        <v>100</v>
      </c>
      <c r="AU49" s="77">
        <f t="shared" si="29"/>
        <v>918.425</v>
      </c>
      <c r="AV49" s="76">
        <v>1200</v>
      </c>
      <c r="AW49" s="78">
        <f t="shared" si="30"/>
        <v>281.57500000000005</v>
      </c>
    </row>
    <row r="50" spans="1:49" s="57" customFormat="1" ht="13.5">
      <c r="A50" s="79">
        <v>43</v>
      </c>
      <c r="B50" s="15" t="s">
        <v>4</v>
      </c>
      <c r="C50" s="80" t="s">
        <v>106</v>
      </c>
      <c r="D50" s="48" t="s">
        <v>47</v>
      </c>
      <c r="E50" s="41">
        <v>10000</v>
      </c>
      <c r="F50" s="81">
        <f t="shared" si="0"/>
        <v>1000</v>
      </c>
      <c r="G50" s="81">
        <v>100</v>
      </c>
      <c r="H50" s="82">
        <f t="shared" si="1"/>
        <v>1100</v>
      </c>
      <c r="I50" s="81">
        <v>1200</v>
      </c>
      <c r="J50" s="83">
        <f t="shared" si="21"/>
        <v>100</v>
      </c>
      <c r="L50" s="41">
        <v>18000</v>
      </c>
      <c r="M50" s="81">
        <f t="shared" si="3"/>
        <v>900</v>
      </c>
      <c r="N50" s="81">
        <v>100</v>
      </c>
      <c r="O50" s="82">
        <f t="shared" si="4"/>
        <v>1000</v>
      </c>
      <c r="P50" s="81">
        <v>1200</v>
      </c>
      <c r="Q50" s="83">
        <f t="shared" si="22"/>
        <v>200</v>
      </c>
      <c r="S50" s="41">
        <v>40000</v>
      </c>
      <c r="T50" s="81">
        <f t="shared" si="6"/>
        <v>800</v>
      </c>
      <c r="U50" s="81">
        <v>100</v>
      </c>
      <c r="V50" s="82">
        <f t="shared" si="7"/>
        <v>900</v>
      </c>
      <c r="W50" s="81">
        <v>1200</v>
      </c>
      <c r="X50" s="83">
        <f t="shared" si="23"/>
        <v>300</v>
      </c>
      <c r="Z50" s="5">
        <v>65000</v>
      </c>
      <c r="AA50" s="58">
        <f t="shared" si="9"/>
        <v>650</v>
      </c>
      <c r="AB50" s="58">
        <v>150</v>
      </c>
      <c r="AC50" s="59">
        <f t="shared" si="10"/>
        <v>800</v>
      </c>
      <c r="AD50" s="58">
        <v>1200</v>
      </c>
      <c r="AE50" s="145">
        <f t="shared" si="24"/>
        <v>400</v>
      </c>
      <c r="AF50" s="176"/>
      <c r="AG50" s="160">
        <v>14.01</v>
      </c>
      <c r="AH50" s="58">
        <f t="shared" si="12"/>
        <v>133095</v>
      </c>
      <c r="AI50" s="172">
        <f t="shared" si="13"/>
        <v>665.475</v>
      </c>
      <c r="AJ50" s="150">
        <v>100</v>
      </c>
      <c r="AK50" s="82">
        <f t="shared" si="27"/>
        <v>765.475</v>
      </c>
      <c r="AL50" s="81">
        <v>1200</v>
      </c>
      <c r="AM50" s="83">
        <f t="shared" si="28"/>
        <v>434.525</v>
      </c>
      <c r="AO50" s="57">
        <v>800</v>
      </c>
      <c r="AP50" s="179">
        <f t="shared" si="16"/>
        <v>300</v>
      </c>
      <c r="AQ50" s="160">
        <v>14.01</v>
      </c>
      <c r="AR50" s="58">
        <f t="shared" si="17"/>
        <v>133095</v>
      </c>
      <c r="AS50" s="172">
        <f t="shared" si="18"/>
        <v>665.475</v>
      </c>
      <c r="AT50" s="150">
        <v>100</v>
      </c>
      <c r="AU50" s="82">
        <f t="shared" si="29"/>
        <v>765.475</v>
      </c>
      <c r="AV50" s="81">
        <v>1200</v>
      </c>
      <c r="AW50" s="83">
        <f t="shared" si="30"/>
        <v>434.525</v>
      </c>
    </row>
    <row r="51" spans="1:49" s="57" customFormat="1" ht="13.5">
      <c r="A51" s="60">
        <v>44</v>
      </c>
      <c r="B51" s="4" t="s">
        <v>4</v>
      </c>
      <c r="C51" s="61" t="s">
        <v>107</v>
      </c>
      <c r="D51" s="49" t="s">
        <v>48</v>
      </c>
      <c r="E51" s="38">
        <v>10000</v>
      </c>
      <c r="F51" s="58">
        <f t="shared" si="0"/>
        <v>1000</v>
      </c>
      <c r="G51" s="58">
        <v>100</v>
      </c>
      <c r="H51" s="59">
        <f t="shared" si="1"/>
        <v>1100</v>
      </c>
      <c r="I51" s="58">
        <v>1200</v>
      </c>
      <c r="J51" s="62">
        <f t="shared" si="21"/>
        <v>100</v>
      </c>
      <c r="L51" s="38">
        <v>18000</v>
      </c>
      <c r="M51" s="58">
        <f t="shared" si="3"/>
        <v>900</v>
      </c>
      <c r="N51" s="58">
        <v>100</v>
      </c>
      <c r="O51" s="59">
        <f t="shared" si="4"/>
        <v>1000</v>
      </c>
      <c r="P51" s="58">
        <v>1200</v>
      </c>
      <c r="Q51" s="62">
        <f t="shared" si="22"/>
        <v>200</v>
      </c>
      <c r="S51" s="38">
        <v>40000</v>
      </c>
      <c r="T51" s="58">
        <f t="shared" si="6"/>
        <v>800</v>
      </c>
      <c r="U51" s="58">
        <v>100</v>
      </c>
      <c r="V51" s="59">
        <f t="shared" si="7"/>
        <v>900</v>
      </c>
      <c r="W51" s="58">
        <v>1200</v>
      </c>
      <c r="X51" s="62">
        <f t="shared" si="23"/>
        <v>300</v>
      </c>
      <c r="Z51" s="5">
        <v>65000</v>
      </c>
      <c r="AA51" s="58">
        <f t="shared" si="9"/>
        <v>650</v>
      </c>
      <c r="AB51" s="58">
        <v>150</v>
      </c>
      <c r="AC51" s="59">
        <f t="shared" si="10"/>
        <v>800</v>
      </c>
      <c r="AD51" s="58">
        <v>1200</v>
      </c>
      <c r="AE51" s="145">
        <f t="shared" si="24"/>
        <v>400</v>
      </c>
      <c r="AF51" s="176"/>
      <c r="AG51" s="160">
        <v>12</v>
      </c>
      <c r="AH51" s="58">
        <f t="shared" si="12"/>
        <v>114000</v>
      </c>
      <c r="AI51" s="172">
        <f t="shared" si="13"/>
        <v>570</v>
      </c>
      <c r="AJ51" s="147">
        <v>100</v>
      </c>
      <c r="AK51" s="59">
        <f t="shared" si="27"/>
        <v>670</v>
      </c>
      <c r="AL51" s="58">
        <v>1200</v>
      </c>
      <c r="AM51" s="62">
        <f t="shared" si="28"/>
        <v>530</v>
      </c>
      <c r="AO51" s="57">
        <v>700</v>
      </c>
      <c r="AP51" s="179">
        <f t="shared" si="16"/>
        <v>400</v>
      </c>
      <c r="AQ51" s="160">
        <v>12</v>
      </c>
      <c r="AR51" s="58">
        <f t="shared" si="17"/>
        <v>114000</v>
      </c>
      <c r="AS51" s="172">
        <f t="shared" si="18"/>
        <v>570</v>
      </c>
      <c r="AT51" s="147">
        <v>100</v>
      </c>
      <c r="AU51" s="59">
        <f t="shared" si="29"/>
        <v>670</v>
      </c>
      <c r="AV51" s="58">
        <v>1200</v>
      </c>
      <c r="AW51" s="62">
        <f t="shared" si="30"/>
        <v>530</v>
      </c>
    </row>
    <row r="52" spans="1:49" s="57" customFormat="1" ht="13.5">
      <c r="A52" s="60">
        <v>45</v>
      </c>
      <c r="B52" s="4" t="s">
        <v>4</v>
      </c>
      <c r="C52" s="61" t="s">
        <v>76</v>
      </c>
      <c r="D52" s="49" t="s">
        <v>50</v>
      </c>
      <c r="E52" s="38">
        <v>10000</v>
      </c>
      <c r="F52" s="58">
        <f t="shared" si="0"/>
        <v>1000</v>
      </c>
      <c r="G52" s="58">
        <v>100</v>
      </c>
      <c r="H52" s="59">
        <f t="shared" si="1"/>
        <v>1100</v>
      </c>
      <c r="I52" s="58">
        <v>1200</v>
      </c>
      <c r="J52" s="62">
        <f t="shared" si="21"/>
        <v>100</v>
      </c>
      <c r="L52" s="38">
        <v>18000</v>
      </c>
      <c r="M52" s="58">
        <f t="shared" si="3"/>
        <v>900</v>
      </c>
      <c r="N52" s="58">
        <v>100</v>
      </c>
      <c r="O52" s="59">
        <f t="shared" si="4"/>
        <v>1000</v>
      </c>
      <c r="P52" s="58">
        <v>1200</v>
      </c>
      <c r="Q52" s="62">
        <f t="shared" si="22"/>
        <v>200</v>
      </c>
      <c r="S52" s="38">
        <v>40000</v>
      </c>
      <c r="T52" s="58">
        <f t="shared" si="6"/>
        <v>800</v>
      </c>
      <c r="U52" s="58">
        <v>100</v>
      </c>
      <c r="V52" s="59">
        <f t="shared" si="7"/>
        <v>900</v>
      </c>
      <c r="W52" s="58">
        <v>1200</v>
      </c>
      <c r="X52" s="62">
        <f t="shared" si="23"/>
        <v>300</v>
      </c>
      <c r="Z52" s="5">
        <v>65000</v>
      </c>
      <c r="AA52" s="58">
        <f t="shared" si="9"/>
        <v>650</v>
      </c>
      <c r="AB52" s="58">
        <v>150</v>
      </c>
      <c r="AC52" s="59">
        <f t="shared" si="10"/>
        <v>800</v>
      </c>
      <c r="AD52" s="58">
        <v>1200</v>
      </c>
      <c r="AE52" s="145">
        <f t="shared" si="24"/>
        <v>400</v>
      </c>
      <c r="AF52" s="176"/>
      <c r="AG52" s="160">
        <v>20.29</v>
      </c>
      <c r="AH52" s="58">
        <f t="shared" si="12"/>
        <v>192755</v>
      </c>
      <c r="AI52" s="172">
        <f t="shared" si="13"/>
        <v>963.775</v>
      </c>
      <c r="AJ52" s="147">
        <v>100</v>
      </c>
      <c r="AK52" s="59">
        <f t="shared" si="27"/>
        <v>1063.775</v>
      </c>
      <c r="AL52" s="58">
        <v>1200</v>
      </c>
      <c r="AM52" s="62">
        <f t="shared" si="28"/>
        <v>136.2249999999999</v>
      </c>
      <c r="AO52" s="57">
        <v>1100</v>
      </c>
      <c r="AP52" s="179">
        <f t="shared" si="16"/>
        <v>0</v>
      </c>
      <c r="AQ52" s="160">
        <v>20.29</v>
      </c>
      <c r="AR52" s="58">
        <f t="shared" si="17"/>
        <v>192755</v>
      </c>
      <c r="AS52" s="172">
        <f t="shared" si="18"/>
        <v>963.775</v>
      </c>
      <c r="AT52" s="147">
        <v>100</v>
      </c>
      <c r="AU52" s="59">
        <f t="shared" si="29"/>
        <v>1063.775</v>
      </c>
      <c r="AV52" s="58">
        <v>1200</v>
      </c>
      <c r="AW52" s="62">
        <f t="shared" si="30"/>
        <v>136.2249999999999</v>
      </c>
    </row>
    <row r="53" spans="1:49" s="57" customFormat="1" ht="13.5">
      <c r="A53" s="60">
        <v>46</v>
      </c>
      <c r="B53" s="4" t="s">
        <v>4</v>
      </c>
      <c r="C53" s="61" t="s">
        <v>108</v>
      </c>
      <c r="D53" s="49" t="s">
        <v>52</v>
      </c>
      <c r="E53" s="38">
        <v>10000</v>
      </c>
      <c r="F53" s="58">
        <f t="shared" si="0"/>
        <v>1000</v>
      </c>
      <c r="G53" s="58">
        <v>100</v>
      </c>
      <c r="H53" s="59">
        <f t="shared" si="1"/>
        <v>1100</v>
      </c>
      <c r="I53" s="58">
        <v>1200</v>
      </c>
      <c r="J53" s="62">
        <f t="shared" si="21"/>
        <v>100</v>
      </c>
      <c r="L53" s="38">
        <v>18000</v>
      </c>
      <c r="M53" s="58">
        <f t="shared" si="3"/>
        <v>900</v>
      </c>
      <c r="N53" s="58">
        <v>100</v>
      </c>
      <c r="O53" s="59">
        <f t="shared" si="4"/>
        <v>1000</v>
      </c>
      <c r="P53" s="58">
        <v>1200</v>
      </c>
      <c r="Q53" s="62">
        <f t="shared" si="22"/>
        <v>200</v>
      </c>
      <c r="S53" s="38">
        <v>40000</v>
      </c>
      <c r="T53" s="58">
        <f t="shared" si="6"/>
        <v>800</v>
      </c>
      <c r="U53" s="58">
        <v>100</v>
      </c>
      <c r="V53" s="59">
        <f t="shared" si="7"/>
        <v>900</v>
      </c>
      <c r="W53" s="58">
        <v>1200</v>
      </c>
      <c r="X53" s="62">
        <f t="shared" si="23"/>
        <v>300</v>
      </c>
      <c r="Z53" s="5">
        <v>65000</v>
      </c>
      <c r="AA53" s="58">
        <f t="shared" si="9"/>
        <v>650</v>
      </c>
      <c r="AB53" s="58">
        <v>150</v>
      </c>
      <c r="AC53" s="59">
        <f t="shared" si="10"/>
        <v>800</v>
      </c>
      <c r="AD53" s="58">
        <v>1200</v>
      </c>
      <c r="AE53" s="145">
        <f t="shared" si="24"/>
        <v>400</v>
      </c>
      <c r="AF53" s="176"/>
      <c r="AG53" s="160">
        <v>19.62</v>
      </c>
      <c r="AH53" s="58">
        <f t="shared" si="12"/>
        <v>186390</v>
      </c>
      <c r="AI53" s="172">
        <f t="shared" si="13"/>
        <v>931.95</v>
      </c>
      <c r="AJ53" s="147">
        <v>100</v>
      </c>
      <c r="AK53" s="59">
        <f t="shared" si="27"/>
        <v>1031.95</v>
      </c>
      <c r="AL53" s="58">
        <v>1200</v>
      </c>
      <c r="AM53" s="62">
        <f t="shared" si="28"/>
        <v>168.04999999999995</v>
      </c>
      <c r="AO53" s="57">
        <v>1050</v>
      </c>
      <c r="AP53" s="179">
        <f t="shared" si="16"/>
        <v>50</v>
      </c>
      <c r="AQ53" s="160">
        <v>19.62</v>
      </c>
      <c r="AR53" s="58">
        <f t="shared" si="17"/>
        <v>186390</v>
      </c>
      <c r="AS53" s="172">
        <f t="shared" si="18"/>
        <v>931.95</v>
      </c>
      <c r="AT53" s="147">
        <v>100</v>
      </c>
      <c r="AU53" s="59">
        <f t="shared" si="29"/>
        <v>1031.95</v>
      </c>
      <c r="AV53" s="58">
        <v>1200</v>
      </c>
      <c r="AW53" s="62">
        <f t="shared" si="30"/>
        <v>168.04999999999995</v>
      </c>
    </row>
    <row r="54" spans="1:49" s="57" customFormat="1" ht="13.5">
      <c r="A54" s="60">
        <v>47</v>
      </c>
      <c r="B54" s="4" t="s">
        <v>4</v>
      </c>
      <c r="C54" s="61" t="s">
        <v>109</v>
      </c>
      <c r="D54" s="49" t="s">
        <v>53</v>
      </c>
      <c r="E54" s="38">
        <v>10000</v>
      </c>
      <c r="F54" s="58">
        <f t="shared" si="0"/>
        <v>1000</v>
      </c>
      <c r="G54" s="58">
        <v>100</v>
      </c>
      <c r="H54" s="59">
        <f t="shared" si="1"/>
        <v>1100</v>
      </c>
      <c r="I54" s="58">
        <v>1200</v>
      </c>
      <c r="J54" s="62">
        <f t="shared" si="21"/>
        <v>100</v>
      </c>
      <c r="L54" s="38">
        <v>18000</v>
      </c>
      <c r="M54" s="58">
        <f t="shared" si="3"/>
        <v>900</v>
      </c>
      <c r="N54" s="58">
        <v>100</v>
      </c>
      <c r="O54" s="59">
        <f t="shared" si="4"/>
        <v>1000</v>
      </c>
      <c r="P54" s="58">
        <v>1200</v>
      </c>
      <c r="Q54" s="62">
        <f t="shared" si="22"/>
        <v>200</v>
      </c>
      <c r="S54" s="38">
        <v>40000</v>
      </c>
      <c r="T54" s="58">
        <f t="shared" si="6"/>
        <v>800</v>
      </c>
      <c r="U54" s="58">
        <v>100</v>
      </c>
      <c r="V54" s="59">
        <f t="shared" si="7"/>
        <v>900</v>
      </c>
      <c r="W54" s="58">
        <v>1200</v>
      </c>
      <c r="X54" s="62">
        <f t="shared" si="23"/>
        <v>300</v>
      </c>
      <c r="Z54" s="5">
        <v>65000</v>
      </c>
      <c r="AA54" s="58">
        <f t="shared" si="9"/>
        <v>650</v>
      </c>
      <c r="AB54" s="58">
        <v>150</v>
      </c>
      <c r="AC54" s="59">
        <f t="shared" si="10"/>
        <v>800</v>
      </c>
      <c r="AD54" s="58">
        <v>1200</v>
      </c>
      <c r="AE54" s="145">
        <f t="shared" si="24"/>
        <v>400</v>
      </c>
      <c r="AF54" s="176"/>
      <c r="AG54" s="160">
        <v>14.33</v>
      </c>
      <c r="AH54" s="58">
        <f t="shared" si="12"/>
        <v>136135</v>
      </c>
      <c r="AI54" s="172">
        <f t="shared" si="13"/>
        <v>680.675</v>
      </c>
      <c r="AJ54" s="147">
        <v>100</v>
      </c>
      <c r="AK54" s="59">
        <f t="shared" si="27"/>
        <v>780.675</v>
      </c>
      <c r="AL54" s="58">
        <v>1200</v>
      </c>
      <c r="AM54" s="62">
        <f t="shared" si="28"/>
        <v>419.32500000000005</v>
      </c>
      <c r="AO54" s="57">
        <v>800</v>
      </c>
      <c r="AP54" s="179">
        <f t="shared" si="16"/>
        <v>300</v>
      </c>
      <c r="AQ54" s="160">
        <v>14.33</v>
      </c>
      <c r="AR54" s="58">
        <f t="shared" si="17"/>
        <v>136135</v>
      </c>
      <c r="AS54" s="172">
        <f t="shared" si="18"/>
        <v>680.675</v>
      </c>
      <c r="AT54" s="147">
        <v>100</v>
      </c>
      <c r="AU54" s="59">
        <f t="shared" si="29"/>
        <v>780.675</v>
      </c>
      <c r="AV54" s="58">
        <v>1200</v>
      </c>
      <c r="AW54" s="62">
        <f t="shared" si="30"/>
        <v>419.32500000000005</v>
      </c>
    </row>
    <row r="55" spans="1:49" s="57" customFormat="1" ht="13.5">
      <c r="A55" s="60">
        <v>48</v>
      </c>
      <c r="B55" s="4" t="s">
        <v>4</v>
      </c>
      <c r="C55" s="61" t="s">
        <v>110</v>
      </c>
      <c r="D55" s="49" t="s">
        <v>54</v>
      </c>
      <c r="E55" s="38">
        <v>10000</v>
      </c>
      <c r="F55" s="58">
        <f t="shared" si="0"/>
        <v>1000</v>
      </c>
      <c r="G55" s="58">
        <v>100</v>
      </c>
      <c r="H55" s="59">
        <f t="shared" si="1"/>
        <v>1100</v>
      </c>
      <c r="I55" s="58">
        <v>1200</v>
      </c>
      <c r="J55" s="62">
        <f t="shared" si="21"/>
        <v>100</v>
      </c>
      <c r="L55" s="38">
        <v>18000</v>
      </c>
      <c r="M55" s="58">
        <f t="shared" si="3"/>
        <v>900</v>
      </c>
      <c r="N55" s="58">
        <v>100</v>
      </c>
      <c r="O55" s="59">
        <f t="shared" si="4"/>
        <v>1000</v>
      </c>
      <c r="P55" s="58">
        <v>1200</v>
      </c>
      <c r="Q55" s="62">
        <f t="shared" si="22"/>
        <v>200</v>
      </c>
      <c r="S55" s="38">
        <v>40000</v>
      </c>
      <c r="T55" s="58">
        <f t="shared" si="6"/>
        <v>800</v>
      </c>
      <c r="U55" s="58">
        <v>100</v>
      </c>
      <c r="V55" s="59">
        <f t="shared" si="7"/>
        <v>900</v>
      </c>
      <c r="W55" s="58">
        <v>1200</v>
      </c>
      <c r="X55" s="62">
        <f t="shared" si="23"/>
        <v>300</v>
      </c>
      <c r="Z55" s="5">
        <v>65000</v>
      </c>
      <c r="AA55" s="58">
        <f t="shared" si="9"/>
        <v>650</v>
      </c>
      <c r="AB55" s="58">
        <v>150</v>
      </c>
      <c r="AC55" s="59">
        <f t="shared" si="10"/>
        <v>800</v>
      </c>
      <c r="AD55" s="58">
        <v>1200</v>
      </c>
      <c r="AE55" s="145">
        <f t="shared" si="24"/>
        <v>400</v>
      </c>
      <c r="AF55" s="176"/>
      <c r="AG55" s="160"/>
      <c r="AH55" s="58">
        <f t="shared" si="12"/>
        <v>0</v>
      </c>
      <c r="AI55" s="172">
        <f t="shared" si="13"/>
        <v>0</v>
      </c>
      <c r="AJ55" s="147">
        <v>100</v>
      </c>
      <c r="AK55" s="59">
        <f t="shared" si="27"/>
        <v>100</v>
      </c>
      <c r="AL55" s="58">
        <v>1200</v>
      </c>
      <c r="AM55" s="62">
        <f t="shared" si="28"/>
        <v>1100</v>
      </c>
      <c r="AP55" s="179" t="s">
        <v>125</v>
      </c>
      <c r="AQ55" s="160"/>
      <c r="AR55" s="58">
        <f t="shared" si="17"/>
        <v>0</v>
      </c>
      <c r="AS55" s="172">
        <f t="shared" si="18"/>
        <v>0</v>
      </c>
      <c r="AT55" s="147">
        <v>100</v>
      </c>
      <c r="AU55" s="59">
        <f t="shared" si="29"/>
        <v>100</v>
      </c>
      <c r="AV55" s="58">
        <v>1200</v>
      </c>
      <c r="AW55" s="62">
        <f t="shared" si="30"/>
        <v>1100</v>
      </c>
    </row>
    <row r="56" spans="1:49" s="57" customFormat="1" ht="13.5">
      <c r="A56" s="60">
        <v>49</v>
      </c>
      <c r="B56" s="4" t="s">
        <v>4</v>
      </c>
      <c r="C56" s="61" t="s">
        <v>111</v>
      </c>
      <c r="D56" s="49" t="s">
        <v>63</v>
      </c>
      <c r="E56" s="38">
        <v>10000</v>
      </c>
      <c r="F56" s="58">
        <f t="shared" si="0"/>
        <v>1000</v>
      </c>
      <c r="G56" s="58">
        <v>100</v>
      </c>
      <c r="H56" s="59">
        <f t="shared" si="1"/>
        <v>1100</v>
      </c>
      <c r="I56" s="58">
        <v>1200</v>
      </c>
      <c r="J56" s="62">
        <f t="shared" si="21"/>
        <v>100</v>
      </c>
      <c r="L56" s="38">
        <v>18000</v>
      </c>
      <c r="M56" s="58">
        <f t="shared" si="3"/>
        <v>900</v>
      </c>
      <c r="N56" s="58">
        <v>100</v>
      </c>
      <c r="O56" s="59">
        <f t="shared" si="4"/>
        <v>1000</v>
      </c>
      <c r="P56" s="58">
        <v>1200</v>
      </c>
      <c r="Q56" s="62">
        <f t="shared" si="22"/>
        <v>200</v>
      </c>
      <c r="S56" s="38">
        <v>40000</v>
      </c>
      <c r="T56" s="58">
        <f t="shared" si="6"/>
        <v>800</v>
      </c>
      <c r="U56" s="58">
        <v>100</v>
      </c>
      <c r="V56" s="59">
        <f t="shared" si="7"/>
        <v>900</v>
      </c>
      <c r="W56" s="58">
        <v>1200</v>
      </c>
      <c r="X56" s="62">
        <f t="shared" si="23"/>
        <v>300</v>
      </c>
      <c r="Z56" s="5">
        <v>65000</v>
      </c>
      <c r="AA56" s="58">
        <f t="shared" si="9"/>
        <v>650</v>
      </c>
      <c r="AB56" s="58">
        <v>150</v>
      </c>
      <c r="AC56" s="59">
        <f t="shared" si="10"/>
        <v>800</v>
      </c>
      <c r="AD56" s="58">
        <v>1200</v>
      </c>
      <c r="AE56" s="145">
        <f t="shared" si="24"/>
        <v>400</v>
      </c>
      <c r="AF56" s="176"/>
      <c r="AG56" s="160"/>
      <c r="AH56" s="58">
        <f t="shared" si="12"/>
        <v>0</v>
      </c>
      <c r="AI56" s="172">
        <f t="shared" si="13"/>
        <v>0</v>
      </c>
      <c r="AJ56" s="147">
        <v>100</v>
      </c>
      <c r="AK56" s="59">
        <f t="shared" si="27"/>
        <v>100</v>
      </c>
      <c r="AL56" s="58">
        <v>1200</v>
      </c>
      <c r="AM56" s="62">
        <f t="shared" si="28"/>
        <v>1100</v>
      </c>
      <c r="AP56" s="179" t="s">
        <v>125</v>
      </c>
      <c r="AQ56" s="160"/>
      <c r="AR56" s="58">
        <f t="shared" si="17"/>
        <v>0</v>
      </c>
      <c r="AS56" s="172">
        <f t="shared" si="18"/>
        <v>0</v>
      </c>
      <c r="AT56" s="147">
        <v>100</v>
      </c>
      <c r="AU56" s="59">
        <f t="shared" si="29"/>
        <v>100</v>
      </c>
      <c r="AV56" s="58">
        <v>1200</v>
      </c>
      <c r="AW56" s="62">
        <f t="shared" si="30"/>
        <v>1100</v>
      </c>
    </row>
    <row r="57" spans="1:49" s="57" customFormat="1" ht="13.5">
      <c r="A57" s="60">
        <v>50</v>
      </c>
      <c r="B57" s="4" t="s">
        <v>4</v>
      </c>
      <c r="C57" s="61" t="s">
        <v>112</v>
      </c>
      <c r="D57" s="49" t="s">
        <v>64</v>
      </c>
      <c r="E57" s="38">
        <v>10000</v>
      </c>
      <c r="F57" s="58">
        <f t="shared" si="0"/>
        <v>1000</v>
      </c>
      <c r="G57" s="58">
        <v>100</v>
      </c>
      <c r="H57" s="59">
        <f t="shared" si="1"/>
        <v>1100</v>
      </c>
      <c r="I57" s="58">
        <v>1200</v>
      </c>
      <c r="J57" s="62">
        <f t="shared" si="21"/>
        <v>100</v>
      </c>
      <c r="L57" s="38">
        <v>18000</v>
      </c>
      <c r="M57" s="58">
        <f t="shared" si="3"/>
        <v>900</v>
      </c>
      <c r="N57" s="58">
        <v>100</v>
      </c>
      <c r="O57" s="59">
        <f t="shared" si="4"/>
        <v>1000</v>
      </c>
      <c r="P57" s="58">
        <v>1200</v>
      </c>
      <c r="Q57" s="62">
        <f t="shared" si="22"/>
        <v>200</v>
      </c>
      <c r="S57" s="38">
        <v>40000</v>
      </c>
      <c r="T57" s="58">
        <f t="shared" si="6"/>
        <v>800</v>
      </c>
      <c r="U57" s="58">
        <v>100</v>
      </c>
      <c r="V57" s="59">
        <f t="shared" si="7"/>
        <v>900</v>
      </c>
      <c r="W57" s="58">
        <v>1200</v>
      </c>
      <c r="X57" s="62">
        <f t="shared" si="23"/>
        <v>300</v>
      </c>
      <c r="Z57" s="5">
        <v>65000</v>
      </c>
      <c r="AA57" s="58">
        <f t="shared" si="9"/>
        <v>650</v>
      </c>
      <c r="AB57" s="58">
        <v>150</v>
      </c>
      <c r="AC57" s="59">
        <f t="shared" si="10"/>
        <v>800</v>
      </c>
      <c r="AD57" s="58">
        <v>1200</v>
      </c>
      <c r="AE57" s="145">
        <f t="shared" si="24"/>
        <v>400</v>
      </c>
      <c r="AF57" s="176"/>
      <c r="AG57" s="160">
        <v>16.53</v>
      </c>
      <c r="AH57" s="58">
        <f t="shared" si="12"/>
        <v>157035</v>
      </c>
      <c r="AI57" s="172">
        <f t="shared" si="13"/>
        <v>785.175</v>
      </c>
      <c r="AJ57" s="147">
        <v>100</v>
      </c>
      <c r="AK57" s="59">
        <f t="shared" si="27"/>
        <v>885.175</v>
      </c>
      <c r="AL57" s="58">
        <v>1200</v>
      </c>
      <c r="AM57" s="62">
        <f t="shared" si="28"/>
        <v>314.82500000000005</v>
      </c>
      <c r="AO57" s="57">
        <v>900</v>
      </c>
      <c r="AP57" s="179">
        <f t="shared" si="16"/>
        <v>200</v>
      </c>
      <c r="AQ57" s="160">
        <v>16.53</v>
      </c>
      <c r="AR57" s="58">
        <f t="shared" si="17"/>
        <v>157035</v>
      </c>
      <c r="AS57" s="172">
        <f t="shared" si="18"/>
        <v>785.175</v>
      </c>
      <c r="AT57" s="147">
        <v>100</v>
      </c>
      <c r="AU57" s="59">
        <f t="shared" si="29"/>
        <v>885.175</v>
      </c>
      <c r="AV57" s="58">
        <v>1200</v>
      </c>
      <c r="AW57" s="62">
        <f t="shared" si="30"/>
        <v>314.82500000000005</v>
      </c>
    </row>
    <row r="58" spans="1:49" s="57" customFormat="1" ht="13.5">
      <c r="A58" s="60">
        <v>51</v>
      </c>
      <c r="B58" s="4" t="s">
        <v>4</v>
      </c>
      <c r="C58" s="61" t="s">
        <v>113</v>
      </c>
      <c r="D58" s="49" t="s">
        <v>65</v>
      </c>
      <c r="E58" s="38">
        <v>10000</v>
      </c>
      <c r="F58" s="58">
        <f t="shared" si="0"/>
        <v>1000</v>
      </c>
      <c r="G58" s="58">
        <v>100</v>
      </c>
      <c r="H58" s="59">
        <f t="shared" si="1"/>
        <v>1100</v>
      </c>
      <c r="I58" s="58">
        <v>1200</v>
      </c>
      <c r="J58" s="62">
        <f t="shared" si="21"/>
        <v>100</v>
      </c>
      <c r="L58" s="38">
        <v>18000</v>
      </c>
      <c r="M58" s="58">
        <f t="shared" si="3"/>
        <v>900</v>
      </c>
      <c r="N58" s="58">
        <v>100</v>
      </c>
      <c r="O58" s="59">
        <f t="shared" si="4"/>
        <v>1000</v>
      </c>
      <c r="P58" s="58">
        <v>1200</v>
      </c>
      <c r="Q58" s="62">
        <f t="shared" si="22"/>
        <v>200</v>
      </c>
      <c r="S58" s="38">
        <v>40000</v>
      </c>
      <c r="T58" s="58">
        <f t="shared" si="6"/>
        <v>800</v>
      </c>
      <c r="U58" s="58">
        <v>100</v>
      </c>
      <c r="V58" s="59">
        <f t="shared" si="7"/>
        <v>900</v>
      </c>
      <c r="W58" s="58">
        <v>1200</v>
      </c>
      <c r="X58" s="62">
        <f t="shared" si="23"/>
        <v>300</v>
      </c>
      <c r="Z58" s="5">
        <v>65000</v>
      </c>
      <c r="AA58" s="58">
        <f t="shared" si="9"/>
        <v>650</v>
      </c>
      <c r="AB58" s="58">
        <v>150</v>
      </c>
      <c r="AC58" s="59">
        <f t="shared" si="10"/>
        <v>800</v>
      </c>
      <c r="AD58" s="58">
        <v>1200</v>
      </c>
      <c r="AE58" s="145">
        <f t="shared" si="24"/>
        <v>400</v>
      </c>
      <c r="AF58" s="176"/>
      <c r="AG58" s="160">
        <v>21.67</v>
      </c>
      <c r="AH58" s="58">
        <f t="shared" si="12"/>
        <v>205865.00000000003</v>
      </c>
      <c r="AI58" s="172">
        <f t="shared" si="13"/>
        <v>1029.325</v>
      </c>
      <c r="AJ58" s="147">
        <v>100</v>
      </c>
      <c r="AK58" s="59">
        <f t="shared" si="27"/>
        <v>1129.325</v>
      </c>
      <c r="AL58" s="58">
        <v>1200</v>
      </c>
      <c r="AM58" s="62">
        <f t="shared" si="28"/>
        <v>70.67499999999995</v>
      </c>
      <c r="AO58" s="57">
        <v>1150</v>
      </c>
      <c r="AP58" s="179">
        <f t="shared" si="16"/>
        <v>-50</v>
      </c>
      <c r="AQ58" s="160">
        <v>21.67</v>
      </c>
      <c r="AR58" s="58">
        <f t="shared" si="17"/>
        <v>205865.00000000003</v>
      </c>
      <c r="AS58" s="172">
        <f t="shared" si="18"/>
        <v>1029.325</v>
      </c>
      <c r="AT58" s="147">
        <v>100</v>
      </c>
      <c r="AU58" s="59">
        <f t="shared" si="29"/>
        <v>1129.325</v>
      </c>
      <c r="AV58" s="58">
        <v>1200</v>
      </c>
      <c r="AW58" s="62">
        <f t="shared" si="30"/>
        <v>70.67499999999995</v>
      </c>
    </row>
    <row r="59" spans="1:49" s="57" customFormat="1" ht="13.5">
      <c r="A59" s="60">
        <v>52</v>
      </c>
      <c r="B59" s="4" t="s">
        <v>5</v>
      </c>
      <c r="C59" s="61" t="s">
        <v>114</v>
      </c>
      <c r="D59" s="49" t="s">
        <v>13</v>
      </c>
      <c r="E59" s="38">
        <v>11000</v>
      </c>
      <c r="F59" s="58">
        <f t="shared" si="0"/>
        <v>1100</v>
      </c>
      <c r="G59" s="58">
        <v>100</v>
      </c>
      <c r="H59" s="59">
        <f t="shared" si="1"/>
        <v>1200</v>
      </c>
      <c r="I59" s="58">
        <v>1800</v>
      </c>
      <c r="J59" s="62">
        <f t="shared" si="21"/>
        <v>600</v>
      </c>
      <c r="L59" s="38">
        <v>20000</v>
      </c>
      <c r="M59" s="58">
        <f t="shared" si="3"/>
        <v>1000</v>
      </c>
      <c r="N59" s="58">
        <v>100</v>
      </c>
      <c r="O59" s="59">
        <f t="shared" si="4"/>
        <v>1100</v>
      </c>
      <c r="P59" s="58">
        <v>1800</v>
      </c>
      <c r="Q59" s="62">
        <f t="shared" si="22"/>
        <v>700</v>
      </c>
      <c r="S59" s="38">
        <v>45000</v>
      </c>
      <c r="T59" s="58">
        <f t="shared" si="6"/>
        <v>900</v>
      </c>
      <c r="U59" s="58">
        <v>100</v>
      </c>
      <c r="V59" s="59">
        <f t="shared" si="7"/>
        <v>1000</v>
      </c>
      <c r="W59" s="58">
        <v>1800</v>
      </c>
      <c r="X59" s="62">
        <f t="shared" si="23"/>
        <v>800</v>
      </c>
      <c r="Z59" s="5">
        <v>70000</v>
      </c>
      <c r="AA59" s="58">
        <f t="shared" si="9"/>
        <v>700</v>
      </c>
      <c r="AB59" s="58">
        <v>150</v>
      </c>
      <c r="AC59" s="59">
        <f t="shared" si="10"/>
        <v>850</v>
      </c>
      <c r="AD59" s="58">
        <v>1800</v>
      </c>
      <c r="AE59" s="145">
        <f t="shared" si="24"/>
        <v>950</v>
      </c>
      <c r="AF59" s="176"/>
      <c r="AG59" s="160">
        <v>11.55</v>
      </c>
      <c r="AH59" s="58">
        <f t="shared" si="12"/>
        <v>109725</v>
      </c>
      <c r="AI59" s="172">
        <f t="shared" si="13"/>
        <v>548.625</v>
      </c>
      <c r="AJ59" s="147">
        <v>100</v>
      </c>
      <c r="AK59" s="59">
        <f t="shared" si="27"/>
        <v>648.625</v>
      </c>
      <c r="AL59" s="58">
        <v>1800</v>
      </c>
      <c r="AM59" s="62">
        <f t="shared" si="28"/>
        <v>1151.375</v>
      </c>
      <c r="AO59" s="57">
        <v>650</v>
      </c>
      <c r="AP59" s="179">
        <f t="shared" si="16"/>
        <v>550</v>
      </c>
      <c r="AQ59" s="160">
        <v>11.55</v>
      </c>
      <c r="AR59" s="58">
        <f t="shared" si="17"/>
        <v>109725</v>
      </c>
      <c r="AS59" s="172">
        <f t="shared" si="18"/>
        <v>548.625</v>
      </c>
      <c r="AT59" s="147">
        <v>100</v>
      </c>
      <c r="AU59" s="59">
        <f t="shared" si="29"/>
        <v>648.625</v>
      </c>
      <c r="AV59" s="58">
        <v>1800</v>
      </c>
      <c r="AW59" s="62">
        <f t="shared" si="30"/>
        <v>1151.375</v>
      </c>
    </row>
    <row r="60" spans="1:49" s="57" customFormat="1" ht="13.5">
      <c r="A60" s="60">
        <v>53</v>
      </c>
      <c r="B60" s="4" t="s">
        <v>5</v>
      </c>
      <c r="C60" s="61" t="s">
        <v>116</v>
      </c>
      <c r="D60" s="49" t="s">
        <v>56</v>
      </c>
      <c r="E60" s="38">
        <v>11000</v>
      </c>
      <c r="F60" s="58">
        <f t="shared" si="0"/>
        <v>1100</v>
      </c>
      <c r="G60" s="58">
        <v>100</v>
      </c>
      <c r="H60" s="59">
        <f t="shared" si="1"/>
        <v>1200</v>
      </c>
      <c r="I60" s="58">
        <v>1800</v>
      </c>
      <c r="J60" s="62">
        <f t="shared" si="21"/>
        <v>600</v>
      </c>
      <c r="L60" s="38">
        <v>20000</v>
      </c>
      <c r="M60" s="58">
        <f t="shared" si="3"/>
        <v>1000</v>
      </c>
      <c r="N60" s="58">
        <v>100</v>
      </c>
      <c r="O60" s="59">
        <f t="shared" si="4"/>
        <v>1100</v>
      </c>
      <c r="P60" s="58">
        <v>1800</v>
      </c>
      <c r="Q60" s="62">
        <f t="shared" si="22"/>
        <v>700</v>
      </c>
      <c r="S60" s="38">
        <v>45000</v>
      </c>
      <c r="T60" s="58">
        <f t="shared" si="6"/>
        <v>900</v>
      </c>
      <c r="U60" s="58">
        <v>100</v>
      </c>
      <c r="V60" s="59">
        <f t="shared" si="7"/>
        <v>1000</v>
      </c>
      <c r="W60" s="58">
        <v>1800</v>
      </c>
      <c r="X60" s="62">
        <f t="shared" si="23"/>
        <v>800</v>
      </c>
      <c r="Z60" s="5">
        <v>70000</v>
      </c>
      <c r="AA60" s="58">
        <f t="shared" si="9"/>
        <v>700</v>
      </c>
      <c r="AB60" s="58">
        <v>150</v>
      </c>
      <c r="AC60" s="59">
        <f t="shared" si="10"/>
        <v>850</v>
      </c>
      <c r="AD60" s="58">
        <v>1800</v>
      </c>
      <c r="AE60" s="145">
        <f t="shared" si="24"/>
        <v>950</v>
      </c>
      <c r="AF60" s="176"/>
      <c r="AG60" s="160">
        <v>12.62</v>
      </c>
      <c r="AH60" s="58">
        <f t="shared" si="12"/>
        <v>119889.99999999999</v>
      </c>
      <c r="AI60" s="172">
        <f t="shared" si="13"/>
        <v>599.4499999999999</v>
      </c>
      <c r="AJ60" s="147">
        <v>100</v>
      </c>
      <c r="AK60" s="59">
        <f t="shared" si="27"/>
        <v>699.4499999999999</v>
      </c>
      <c r="AL60" s="58">
        <v>1800</v>
      </c>
      <c r="AM60" s="62">
        <f t="shared" si="28"/>
        <v>1100.5500000000002</v>
      </c>
      <c r="AO60" s="57">
        <v>700</v>
      </c>
      <c r="AP60" s="179">
        <f t="shared" si="16"/>
        <v>500</v>
      </c>
      <c r="AQ60" s="160">
        <v>12.62</v>
      </c>
      <c r="AR60" s="58">
        <f t="shared" si="17"/>
        <v>119889.99999999999</v>
      </c>
      <c r="AS60" s="172">
        <f t="shared" si="18"/>
        <v>599.4499999999999</v>
      </c>
      <c r="AT60" s="147">
        <v>100</v>
      </c>
      <c r="AU60" s="59">
        <f t="shared" si="29"/>
        <v>699.4499999999999</v>
      </c>
      <c r="AV60" s="58">
        <v>1800</v>
      </c>
      <c r="AW60" s="62">
        <f t="shared" si="30"/>
        <v>1100.5500000000002</v>
      </c>
    </row>
    <row r="61" spans="1:49" s="57" customFormat="1" ht="13.5">
      <c r="A61" s="60">
        <v>54</v>
      </c>
      <c r="B61" s="4" t="s">
        <v>5</v>
      </c>
      <c r="C61" s="61" t="s">
        <v>117</v>
      </c>
      <c r="D61" s="49" t="s">
        <v>57</v>
      </c>
      <c r="E61" s="38">
        <v>11000</v>
      </c>
      <c r="F61" s="58">
        <f t="shared" si="0"/>
        <v>1100</v>
      </c>
      <c r="G61" s="58">
        <v>100</v>
      </c>
      <c r="H61" s="59">
        <f t="shared" si="1"/>
        <v>1200</v>
      </c>
      <c r="I61" s="58">
        <v>1500</v>
      </c>
      <c r="J61" s="62">
        <f t="shared" si="21"/>
        <v>300</v>
      </c>
      <c r="L61" s="38">
        <v>20000</v>
      </c>
      <c r="M61" s="58">
        <f t="shared" si="3"/>
        <v>1000</v>
      </c>
      <c r="N61" s="58">
        <v>100</v>
      </c>
      <c r="O61" s="59">
        <f t="shared" si="4"/>
        <v>1100</v>
      </c>
      <c r="P61" s="58">
        <v>1500</v>
      </c>
      <c r="Q61" s="62">
        <f t="shared" si="22"/>
        <v>400</v>
      </c>
      <c r="S61" s="38">
        <v>45000</v>
      </c>
      <c r="T61" s="58">
        <f t="shared" si="6"/>
        <v>900</v>
      </c>
      <c r="U61" s="58">
        <v>100</v>
      </c>
      <c r="V61" s="59">
        <f t="shared" si="7"/>
        <v>1000</v>
      </c>
      <c r="W61" s="58">
        <v>1500</v>
      </c>
      <c r="X61" s="62">
        <f t="shared" si="23"/>
        <v>500</v>
      </c>
      <c r="Z61" s="5">
        <v>70000</v>
      </c>
      <c r="AA61" s="58">
        <f t="shared" si="9"/>
        <v>700</v>
      </c>
      <c r="AB61" s="58">
        <v>150</v>
      </c>
      <c r="AC61" s="59">
        <f t="shared" si="10"/>
        <v>850</v>
      </c>
      <c r="AD61" s="58">
        <v>1500</v>
      </c>
      <c r="AE61" s="145">
        <f t="shared" si="24"/>
        <v>650</v>
      </c>
      <c r="AF61" s="176"/>
      <c r="AG61" s="160">
        <v>9.55</v>
      </c>
      <c r="AH61" s="58">
        <f t="shared" si="12"/>
        <v>90725</v>
      </c>
      <c r="AI61" s="172">
        <f t="shared" si="13"/>
        <v>453.625</v>
      </c>
      <c r="AJ61" s="147">
        <v>100</v>
      </c>
      <c r="AK61" s="59">
        <f t="shared" si="27"/>
        <v>553.625</v>
      </c>
      <c r="AL61" s="58">
        <v>1500</v>
      </c>
      <c r="AM61" s="62">
        <f t="shared" si="28"/>
        <v>946.375</v>
      </c>
      <c r="AO61" s="57">
        <v>600</v>
      </c>
      <c r="AP61" s="179">
        <f t="shared" si="16"/>
        <v>600</v>
      </c>
      <c r="AQ61" s="160">
        <v>9.55</v>
      </c>
      <c r="AR61" s="58">
        <f t="shared" si="17"/>
        <v>90725</v>
      </c>
      <c r="AS61" s="172">
        <f t="shared" si="18"/>
        <v>453.625</v>
      </c>
      <c r="AT61" s="147">
        <v>100</v>
      </c>
      <c r="AU61" s="59">
        <f t="shared" si="29"/>
        <v>553.625</v>
      </c>
      <c r="AV61" s="58">
        <v>1500</v>
      </c>
      <c r="AW61" s="62">
        <f t="shared" si="30"/>
        <v>946.375</v>
      </c>
    </row>
    <row r="62" spans="1:49" s="57" customFormat="1" ht="13.5">
      <c r="A62" s="60">
        <v>55</v>
      </c>
      <c r="B62" s="4" t="s">
        <v>7</v>
      </c>
      <c r="C62" s="61" t="s">
        <v>121</v>
      </c>
      <c r="D62" s="49" t="s">
        <v>33</v>
      </c>
      <c r="E62" s="38">
        <v>11000</v>
      </c>
      <c r="F62" s="58">
        <f t="shared" si="0"/>
        <v>1100</v>
      </c>
      <c r="G62" s="58">
        <v>100</v>
      </c>
      <c r="H62" s="59">
        <f t="shared" si="1"/>
        <v>1200</v>
      </c>
      <c r="I62" s="58">
        <v>1500</v>
      </c>
      <c r="J62" s="62">
        <f t="shared" si="21"/>
        <v>300</v>
      </c>
      <c r="L62" s="38">
        <v>20000</v>
      </c>
      <c r="M62" s="58">
        <f t="shared" si="3"/>
        <v>1000</v>
      </c>
      <c r="N62" s="58">
        <v>100</v>
      </c>
      <c r="O62" s="59">
        <f t="shared" si="4"/>
        <v>1100</v>
      </c>
      <c r="P62" s="58">
        <v>1500</v>
      </c>
      <c r="Q62" s="62">
        <f t="shared" si="22"/>
        <v>400</v>
      </c>
      <c r="S62" s="38">
        <v>45000</v>
      </c>
      <c r="T62" s="58">
        <f t="shared" si="6"/>
        <v>900</v>
      </c>
      <c r="U62" s="58">
        <v>100</v>
      </c>
      <c r="V62" s="59">
        <f t="shared" si="7"/>
        <v>1000</v>
      </c>
      <c r="W62" s="58">
        <v>1500</v>
      </c>
      <c r="X62" s="62">
        <f t="shared" si="23"/>
        <v>500</v>
      </c>
      <c r="Z62" s="5">
        <v>70000</v>
      </c>
      <c r="AA62" s="58">
        <f t="shared" si="9"/>
        <v>700</v>
      </c>
      <c r="AB62" s="58">
        <v>150</v>
      </c>
      <c r="AC62" s="59">
        <f t="shared" si="10"/>
        <v>850</v>
      </c>
      <c r="AD62" s="58">
        <v>1500</v>
      </c>
      <c r="AE62" s="145">
        <f t="shared" si="24"/>
        <v>650</v>
      </c>
      <c r="AF62" s="176"/>
      <c r="AG62" s="160">
        <v>14.02</v>
      </c>
      <c r="AH62" s="58">
        <f t="shared" si="12"/>
        <v>133190</v>
      </c>
      <c r="AI62" s="172">
        <f t="shared" si="13"/>
        <v>665.95</v>
      </c>
      <c r="AJ62" s="147">
        <v>100</v>
      </c>
      <c r="AK62" s="59">
        <f t="shared" si="27"/>
        <v>765.95</v>
      </c>
      <c r="AL62" s="58">
        <v>1500</v>
      </c>
      <c r="AM62" s="62">
        <f t="shared" si="28"/>
        <v>734.05</v>
      </c>
      <c r="AO62" s="57">
        <v>800</v>
      </c>
      <c r="AP62" s="179">
        <f t="shared" si="16"/>
        <v>400</v>
      </c>
      <c r="AQ62" s="160">
        <v>14.02</v>
      </c>
      <c r="AR62" s="58">
        <f t="shared" si="17"/>
        <v>133190</v>
      </c>
      <c r="AS62" s="172">
        <f t="shared" si="18"/>
        <v>665.95</v>
      </c>
      <c r="AT62" s="147">
        <v>100</v>
      </c>
      <c r="AU62" s="59">
        <f t="shared" si="29"/>
        <v>765.95</v>
      </c>
      <c r="AV62" s="58">
        <v>1500</v>
      </c>
      <c r="AW62" s="62">
        <f t="shared" si="30"/>
        <v>734.05</v>
      </c>
    </row>
    <row r="63" spans="1:49" s="57" customFormat="1" ht="13.5">
      <c r="A63" s="60">
        <v>56</v>
      </c>
      <c r="B63" s="4" t="s">
        <v>7</v>
      </c>
      <c r="C63" s="61" t="s">
        <v>124</v>
      </c>
      <c r="D63" s="49" t="s">
        <v>66</v>
      </c>
      <c r="E63" s="38">
        <v>11000</v>
      </c>
      <c r="F63" s="58">
        <f t="shared" si="0"/>
        <v>1100</v>
      </c>
      <c r="G63" s="58">
        <v>100</v>
      </c>
      <c r="H63" s="59">
        <f t="shared" si="1"/>
        <v>1200</v>
      </c>
      <c r="I63" s="58">
        <v>1500</v>
      </c>
      <c r="J63" s="62">
        <f t="shared" si="21"/>
        <v>300</v>
      </c>
      <c r="L63" s="38">
        <v>20000</v>
      </c>
      <c r="M63" s="58">
        <f t="shared" si="3"/>
        <v>1000</v>
      </c>
      <c r="N63" s="58">
        <v>100</v>
      </c>
      <c r="O63" s="59">
        <f t="shared" si="4"/>
        <v>1100</v>
      </c>
      <c r="P63" s="58">
        <v>1500</v>
      </c>
      <c r="Q63" s="62">
        <f t="shared" si="22"/>
        <v>400</v>
      </c>
      <c r="S63" s="38">
        <v>45000</v>
      </c>
      <c r="T63" s="58">
        <f t="shared" si="6"/>
        <v>900</v>
      </c>
      <c r="U63" s="58">
        <v>100</v>
      </c>
      <c r="V63" s="59">
        <f t="shared" si="7"/>
        <v>1000</v>
      </c>
      <c r="W63" s="58">
        <v>1500</v>
      </c>
      <c r="X63" s="62">
        <f t="shared" si="23"/>
        <v>500</v>
      </c>
      <c r="Z63" s="5">
        <v>70000</v>
      </c>
      <c r="AA63" s="58">
        <f t="shared" si="9"/>
        <v>700</v>
      </c>
      <c r="AB63" s="58">
        <v>150</v>
      </c>
      <c r="AC63" s="59">
        <f t="shared" si="10"/>
        <v>850</v>
      </c>
      <c r="AD63" s="58">
        <v>1500</v>
      </c>
      <c r="AE63" s="145">
        <f t="shared" si="24"/>
        <v>650</v>
      </c>
      <c r="AF63" s="176"/>
      <c r="AG63" s="160">
        <v>16.3</v>
      </c>
      <c r="AH63" s="58">
        <f t="shared" si="12"/>
        <v>154850</v>
      </c>
      <c r="AI63" s="172">
        <f t="shared" si="13"/>
        <v>774.25</v>
      </c>
      <c r="AJ63" s="147">
        <v>100</v>
      </c>
      <c r="AK63" s="59">
        <f t="shared" si="27"/>
        <v>874.25</v>
      </c>
      <c r="AL63" s="58">
        <v>1500</v>
      </c>
      <c r="AM63" s="62">
        <f t="shared" si="28"/>
        <v>625.75</v>
      </c>
      <c r="AO63" s="57">
        <v>900</v>
      </c>
      <c r="AP63" s="179">
        <f t="shared" si="16"/>
        <v>300</v>
      </c>
      <c r="AQ63" s="160">
        <v>16.3</v>
      </c>
      <c r="AR63" s="58">
        <f t="shared" si="17"/>
        <v>154850</v>
      </c>
      <c r="AS63" s="172">
        <f t="shared" si="18"/>
        <v>774.25</v>
      </c>
      <c r="AT63" s="147">
        <v>100</v>
      </c>
      <c r="AU63" s="59">
        <f t="shared" si="29"/>
        <v>874.25</v>
      </c>
      <c r="AV63" s="58">
        <v>1500</v>
      </c>
      <c r="AW63" s="62">
        <f t="shared" si="30"/>
        <v>625.75</v>
      </c>
    </row>
    <row r="64" spans="1:49" s="57" customFormat="1" ht="13.5">
      <c r="A64" s="60">
        <v>57</v>
      </c>
      <c r="B64" s="4" t="s">
        <v>5</v>
      </c>
      <c r="C64" s="61" t="s">
        <v>115</v>
      </c>
      <c r="D64" s="49" t="s">
        <v>15</v>
      </c>
      <c r="E64" s="38">
        <v>13000</v>
      </c>
      <c r="F64" s="58">
        <f t="shared" si="0"/>
        <v>1300</v>
      </c>
      <c r="G64" s="58">
        <v>100</v>
      </c>
      <c r="H64" s="59">
        <f t="shared" si="1"/>
        <v>1400</v>
      </c>
      <c r="I64" s="58">
        <v>1500</v>
      </c>
      <c r="J64" s="62">
        <f t="shared" si="21"/>
        <v>100</v>
      </c>
      <c r="L64" s="38">
        <v>23000</v>
      </c>
      <c r="M64" s="58">
        <f t="shared" si="3"/>
        <v>1150</v>
      </c>
      <c r="N64" s="58">
        <v>100</v>
      </c>
      <c r="O64" s="59">
        <f t="shared" si="4"/>
        <v>1250</v>
      </c>
      <c r="P64" s="58">
        <v>1500</v>
      </c>
      <c r="Q64" s="62">
        <f t="shared" si="22"/>
        <v>250</v>
      </c>
      <c r="S64" s="38">
        <v>50000</v>
      </c>
      <c r="T64" s="58">
        <f t="shared" si="6"/>
        <v>1000</v>
      </c>
      <c r="U64" s="58">
        <v>100</v>
      </c>
      <c r="V64" s="59">
        <f t="shared" si="7"/>
        <v>1100</v>
      </c>
      <c r="W64" s="58">
        <v>1500</v>
      </c>
      <c r="X64" s="62">
        <f t="shared" si="23"/>
        <v>400</v>
      </c>
      <c r="Z64" s="5">
        <v>85000</v>
      </c>
      <c r="AA64" s="58">
        <f t="shared" si="9"/>
        <v>850</v>
      </c>
      <c r="AB64" s="58">
        <v>150</v>
      </c>
      <c r="AC64" s="59">
        <f t="shared" si="10"/>
        <v>1000</v>
      </c>
      <c r="AD64" s="58">
        <v>1500</v>
      </c>
      <c r="AE64" s="145">
        <f t="shared" si="24"/>
        <v>500</v>
      </c>
      <c r="AF64" s="176"/>
      <c r="AG64" s="160">
        <v>9.56</v>
      </c>
      <c r="AH64" s="58">
        <f t="shared" si="12"/>
        <v>90820</v>
      </c>
      <c r="AI64" s="172">
        <f t="shared" si="13"/>
        <v>454.1</v>
      </c>
      <c r="AJ64" s="147">
        <v>100</v>
      </c>
      <c r="AK64" s="59">
        <f t="shared" si="27"/>
        <v>554.1</v>
      </c>
      <c r="AL64" s="58">
        <v>1500</v>
      </c>
      <c r="AM64" s="62">
        <f t="shared" si="28"/>
        <v>945.9</v>
      </c>
      <c r="AO64" s="57">
        <v>600</v>
      </c>
      <c r="AP64" s="179">
        <f t="shared" si="16"/>
        <v>800</v>
      </c>
      <c r="AQ64" s="160">
        <v>9.56</v>
      </c>
      <c r="AR64" s="58">
        <f t="shared" si="17"/>
        <v>90820</v>
      </c>
      <c r="AS64" s="172">
        <f t="shared" si="18"/>
        <v>454.1</v>
      </c>
      <c r="AT64" s="147">
        <v>100</v>
      </c>
      <c r="AU64" s="59">
        <f t="shared" si="29"/>
        <v>554.1</v>
      </c>
      <c r="AV64" s="58">
        <v>1500</v>
      </c>
      <c r="AW64" s="62">
        <f t="shared" si="30"/>
        <v>945.9</v>
      </c>
    </row>
    <row r="65" spans="1:49" s="57" customFormat="1" ht="13.5">
      <c r="A65" s="60">
        <v>58</v>
      </c>
      <c r="B65" s="4" t="s">
        <v>7</v>
      </c>
      <c r="C65" s="61" t="s">
        <v>122</v>
      </c>
      <c r="D65" s="49" t="s">
        <v>39</v>
      </c>
      <c r="E65" s="38">
        <v>14000</v>
      </c>
      <c r="F65" s="58">
        <f t="shared" si="0"/>
        <v>1400</v>
      </c>
      <c r="G65" s="58">
        <v>100</v>
      </c>
      <c r="H65" s="59">
        <f t="shared" si="1"/>
        <v>1500</v>
      </c>
      <c r="I65" s="58">
        <v>2000</v>
      </c>
      <c r="J65" s="62">
        <f t="shared" si="21"/>
        <v>500</v>
      </c>
      <c r="L65" s="38">
        <v>26000</v>
      </c>
      <c r="M65" s="58">
        <f t="shared" si="3"/>
        <v>1300</v>
      </c>
      <c r="N65" s="58">
        <v>100</v>
      </c>
      <c r="O65" s="59">
        <f t="shared" si="4"/>
        <v>1400</v>
      </c>
      <c r="P65" s="58">
        <v>2000</v>
      </c>
      <c r="Q65" s="62">
        <f t="shared" si="22"/>
        <v>600</v>
      </c>
      <c r="S65" s="38">
        <v>60000</v>
      </c>
      <c r="T65" s="58">
        <f t="shared" si="6"/>
        <v>1200</v>
      </c>
      <c r="U65" s="58">
        <v>100</v>
      </c>
      <c r="V65" s="59">
        <f t="shared" si="7"/>
        <v>1300</v>
      </c>
      <c r="W65" s="58">
        <v>2000</v>
      </c>
      <c r="X65" s="62">
        <f t="shared" si="23"/>
        <v>700</v>
      </c>
      <c r="Z65" s="5">
        <v>90000</v>
      </c>
      <c r="AA65" s="58">
        <f t="shared" si="9"/>
        <v>900</v>
      </c>
      <c r="AB65" s="58">
        <v>150</v>
      </c>
      <c r="AC65" s="59">
        <f t="shared" si="10"/>
        <v>1050</v>
      </c>
      <c r="AD65" s="58">
        <v>2000</v>
      </c>
      <c r="AE65" s="145">
        <f t="shared" si="24"/>
        <v>950</v>
      </c>
      <c r="AF65" s="176"/>
      <c r="AG65" s="160">
        <v>19.36</v>
      </c>
      <c r="AH65" s="58">
        <f t="shared" si="12"/>
        <v>183920</v>
      </c>
      <c r="AI65" s="172">
        <f t="shared" si="13"/>
        <v>919.6</v>
      </c>
      <c r="AJ65" s="147">
        <v>100</v>
      </c>
      <c r="AK65" s="59">
        <f t="shared" si="27"/>
        <v>1019.6</v>
      </c>
      <c r="AL65" s="58">
        <v>2000</v>
      </c>
      <c r="AM65" s="62">
        <f t="shared" si="28"/>
        <v>980.4</v>
      </c>
      <c r="AO65" s="57">
        <v>1050</v>
      </c>
      <c r="AP65" s="179">
        <f t="shared" si="16"/>
        <v>450</v>
      </c>
      <c r="AQ65" s="160">
        <v>19.36</v>
      </c>
      <c r="AR65" s="58">
        <f t="shared" si="17"/>
        <v>183920</v>
      </c>
      <c r="AS65" s="172">
        <f t="shared" si="18"/>
        <v>919.6</v>
      </c>
      <c r="AT65" s="147">
        <v>100</v>
      </c>
      <c r="AU65" s="59">
        <f t="shared" si="29"/>
        <v>1019.6</v>
      </c>
      <c r="AV65" s="58">
        <v>2000</v>
      </c>
      <c r="AW65" s="62">
        <f t="shared" si="30"/>
        <v>980.4</v>
      </c>
    </row>
    <row r="66" spans="1:49" s="57" customFormat="1" ht="13.5">
      <c r="A66" s="60">
        <v>59</v>
      </c>
      <c r="B66" s="4" t="s">
        <v>7</v>
      </c>
      <c r="C66" s="61" t="s">
        <v>123</v>
      </c>
      <c r="D66" s="49" t="s">
        <v>49</v>
      </c>
      <c r="E66" s="38">
        <v>14000</v>
      </c>
      <c r="F66" s="58">
        <f t="shared" si="0"/>
        <v>1400</v>
      </c>
      <c r="G66" s="58">
        <v>100</v>
      </c>
      <c r="H66" s="59">
        <f t="shared" si="1"/>
        <v>1500</v>
      </c>
      <c r="I66" s="58">
        <v>2000</v>
      </c>
      <c r="J66" s="62">
        <f t="shared" si="21"/>
        <v>500</v>
      </c>
      <c r="L66" s="38">
        <v>26000</v>
      </c>
      <c r="M66" s="58">
        <f t="shared" si="3"/>
        <v>1300</v>
      </c>
      <c r="N66" s="58">
        <v>100</v>
      </c>
      <c r="O66" s="59">
        <f t="shared" si="4"/>
        <v>1400</v>
      </c>
      <c r="P66" s="58">
        <v>2000</v>
      </c>
      <c r="Q66" s="62">
        <f t="shared" si="22"/>
        <v>600</v>
      </c>
      <c r="S66" s="38">
        <v>60000</v>
      </c>
      <c r="T66" s="58">
        <f t="shared" si="6"/>
        <v>1200</v>
      </c>
      <c r="U66" s="58">
        <v>100</v>
      </c>
      <c r="V66" s="59">
        <f t="shared" si="7"/>
        <v>1300</v>
      </c>
      <c r="W66" s="58">
        <v>2000</v>
      </c>
      <c r="X66" s="62">
        <f t="shared" si="23"/>
        <v>700</v>
      </c>
      <c r="Z66" s="5">
        <v>90000</v>
      </c>
      <c r="AA66" s="58">
        <f t="shared" si="9"/>
        <v>900</v>
      </c>
      <c r="AB66" s="58">
        <v>150</v>
      </c>
      <c r="AC66" s="59">
        <f t="shared" si="10"/>
        <v>1050</v>
      </c>
      <c r="AD66" s="58">
        <v>2000</v>
      </c>
      <c r="AE66" s="145">
        <f t="shared" si="24"/>
        <v>950</v>
      </c>
      <c r="AF66" s="176"/>
      <c r="AG66" s="160">
        <v>19.38</v>
      </c>
      <c r="AH66" s="58">
        <f t="shared" si="12"/>
        <v>184110</v>
      </c>
      <c r="AI66" s="172">
        <f t="shared" si="13"/>
        <v>920.55</v>
      </c>
      <c r="AJ66" s="147">
        <v>100</v>
      </c>
      <c r="AK66" s="59">
        <f t="shared" si="27"/>
        <v>1020.55</v>
      </c>
      <c r="AL66" s="58">
        <v>2000</v>
      </c>
      <c r="AM66" s="62">
        <f t="shared" si="28"/>
        <v>979.45</v>
      </c>
      <c r="AO66" s="57">
        <v>1050</v>
      </c>
      <c r="AP66" s="179">
        <f t="shared" si="16"/>
        <v>450</v>
      </c>
      <c r="AQ66" s="160">
        <v>19.38</v>
      </c>
      <c r="AR66" s="58">
        <f t="shared" si="17"/>
        <v>184110</v>
      </c>
      <c r="AS66" s="172">
        <f t="shared" si="18"/>
        <v>920.55</v>
      </c>
      <c r="AT66" s="147">
        <v>100</v>
      </c>
      <c r="AU66" s="59">
        <f t="shared" si="29"/>
        <v>1020.55</v>
      </c>
      <c r="AV66" s="58">
        <v>2000</v>
      </c>
      <c r="AW66" s="62">
        <f t="shared" si="30"/>
        <v>979.45</v>
      </c>
    </row>
    <row r="67" spans="1:49" s="57" customFormat="1" ht="14.25" thickBot="1">
      <c r="A67" s="63">
        <v>60</v>
      </c>
      <c r="B67" s="36" t="s">
        <v>6</v>
      </c>
      <c r="C67" s="64" t="s">
        <v>120</v>
      </c>
      <c r="D67" s="50" t="s">
        <v>62</v>
      </c>
      <c r="E67" s="39"/>
      <c r="F67" s="65">
        <f t="shared" si="0"/>
        <v>0</v>
      </c>
      <c r="G67" s="65"/>
      <c r="H67" s="66">
        <v>150</v>
      </c>
      <c r="I67" s="65">
        <v>500</v>
      </c>
      <c r="J67" s="67">
        <f>I67-H67</f>
        <v>350</v>
      </c>
      <c r="L67" s="39"/>
      <c r="M67" s="65">
        <f t="shared" si="3"/>
        <v>0</v>
      </c>
      <c r="N67" s="65"/>
      <c r="O67" s="66">
        <v>150</v>
      </c>
      <c r="P67" s="65">
        <v>500</v>
      </c>
      <c r="Q67" s="67">
        <f>P67-O67</f>
        <v>350</v>
      </c>
      <c r="S67" s="39"/>
      <c r="T67" s="65">
        <f t="shared" si="6"/>
        <v>0</v>
      </c>
      <c r="U67" s="65"/>
      <c r="V67" s="66">
        <v>150</v>
      </c>
      <c r="W67" s="65">
        <v>500</v>
      </c>
      <c r="X67" s="67">
        <f>W67-V67</f>
        <v>350</v>
      </c>
      <c r="Z67" s="5"/>
      <c r="AA67" s="58">
        <f t="shared" si="9"/>
        <v>0</v>
      </c>
      <c r="AB67" s="58">
        <v>150</v>
      </c>
      <c r="AC67" s="84"/>
      <c r="AD67" s="58"/>
      <c r="AE67" s="117"/>
      <c r="AF67" s="107"/>
      <c r="AG67" s="163"/>
      <c r="AH67" s="65">
        <f t="shared" si="12"/>
        <v>0</v>
      </c>
      <c r="AI67" s="173">
        <f t="shared" si="13"/>
        <v>0</v>
      </c>
      <c r="AJ67" s="148"/>
      <c r="AK67" s="66">
        <v>150</v>
      </c>
      <c r="AL67" s="65">
        <v>500</v>
      </c>
      <c r="AM67" s="67">
        <f>AL67-AK67</f>
        <v>350</v>
      </c>
      <c r="AP67" s="179">
        <f t="shared" si="16"/>
        <v>150</v>
      </c>
      <c r="AQ67" s="163"/>
      <c r="AR67" s="65">
        <f t="shared" si="17"/>
        <v>0</v>
      </c>
      <c r="AS67" s="173">
        <f t="shared" si="18"/>
        <v>0</v>
      </c>
      <c r="AT67" s="148"/>
      <c r="AU67" s="66">
        <v>150</v>
      </c>
      <c r="AV67" s="65">
        <v>500</v>
      </c>
      <c r="AW67" s="67">
        <f>AV67-AU67</f>
        <v>350</v>
      </c>
    </row>
    <row r="68" ht="14.25" thickBot="1">
      <c r="AP68" s="179">
        <f t="shared" si="16"/>
        <v>0</v>
      </c>
    </row>
    <row r="69" spans="1:49" s="57" customFormat="1" ht="13.5">
      <c r="A69" s="60">
        <v>56</v>
      </c>
      <c r="B69" s="4" t="s">
        <v>207</v>
      </c>
      <c r="C69" s="61" t="s">
        <v>864</v>
      </c>
      <c r="D69" s="133" t="s">
        <v>865</v>
      </c>
      <c r="E69" s="132">
        <v>11000</v>
      </c>
      <c r="F69" s="58">
        <f t="shared" si="0"/>
        <v>1100</v>
      </c>
      <c r="G69" s="58">
        <v>100</v>
      </c>
      <c r="H69" s="59">
        <f>SUM(F69:G69)</f>
        <v>1200</v>
      </c>
      <c r="I69" s="58">
        <v>1500</v>
      </c>
      <c r="J69" s="62">
        <f>I69-H69</f>
        <v>300</v>
      </c>
      <c r="L69" s="38">
        <v>20000</v>
      </c>
      <c r="M69" s="58">
        <f t="shared" si="3"/>
        <v>1000</v>
      </c>
      <c r="N69" s="58">
        <v>100</v>
      </c>
      <c r="O69" s="59">
        <f>SUM(M69:N69)</f>
        <v>1100</v>
      </c>
      <c r="P69" s="58">
        <v>1500</v>
      </c>
      <c r="Q69" s="62">
        <f>P69-O69</f>
        <v>400</v>
      </c>
      <c r="S69" s="38">
        <v>45000</v>
      </c>
      <c r="T69" s="58">
        <f t="shared" si="6"/>
        <v>900</v>
      </c>
      <c r="U69" s="58">
        <v>100</v>
      </c>
      <c r="V69" s="59">
        <f>SUM(T69:U69)</f>
        <v>1000</v>
      </c>
      <c r="W69" s="58">
        <v>1500</v>
      </c>
      <c r="X69" s="62">
        <f>W69-V69</f>
        <v>500</v>
      </c>
      <c r="Z69" s="5">
        <v>70000</v>
      </c>
      <c r="AA69" s="58">
        <f t="shared" si="9"/>
        <v>700</v>
      </c>
      <c r="AB69" s="58">
        <v>150</v>
      </c>
      <c r="AC69" s="59">
        <f>SUM(AA69:AB69)</f>
        <v>850</v>
      </c>
      <c r="AD69" s="58">
        <v>1500</v>
      </c>
      <c r="AE69" s="145">
        <f>AD69-AC69</f>
        <v>650</v>
      </c>
      <c r="AF69" s="175"/>
      <c r="AG69" s="157">
        <v>15.98</v>
      </c>
      <c r="AH69" s="54">
        <f>AG69*9500</f>
        <v>151810</v>
      </c>
      <c r="AI69" s="171">
        <f t="shared" si="13"/>
        <v>759.05</v>
      </c>
      <c r="AJ69" s="147">
        <v>100</v>
      </c>
      <c r="AK69" s="59">
        <f>SUM(AI69:AJ69)</f>
        <v>859.05</v>
      </c>
      <c r="AL69" s="58">
        <v>1500</v>
      </c>
      <c r="AM69" s="62">
        <f>AL69-AK69</f>
        <v>640.95</v>
      </c>
      <c r="AO69" s="57">
        <v>900</v>
      </c>
      <c r="AP69" s="179">
        <f t="shared" si="16"/>
        <v>300</v>
      </c>
      <c r="AQ69" s="157">
        <v>15.98</v>
      </c>
      <c r="AR69" s="54">
        <f>AQ69*9500</f>
        <v>151810</v>
      </c>
      <c r="AS69" s="171">
        <f t="shared" si="18"/>
        <v>759.05</v>
      </c>
      <c r="AT69" s="147">
        <v>100</v>
      </c>
      <c r="AU69" s="59">
        <f>SUM(AS69:AT69)</f>
        <v>859.05</v>
      </c>
      <c r="AV69" s="58">
        <v>1500</v>
      </c>
      <c r="AW69" s="62">
        <f>AV69-AU69</f>
        <v>640.95</v>
      </c>
    </row>
    <row r="70" spans="1:49" s="57" customFormat="1" ht="13.5">
      <c r="A70" s="60">
        <v>57</v>
      </c>
      <c r="B70" s="4" t="s">
        <v>207</v>
      </c>
      <c r="C70" s="61" t="s">
        <v>125</v>
      </c>
      <c r="D70" s="133" t="s">
        <v>866</v>
      </c>
      <c r="E70" s="132">
        <v>10000</v>
      </c>
      <c r="F70" s="58">
        <f>E70/10</f>
        <v>1000</v>
      </c>
      <c r="G70" s="58">
        <v>100</v>
      </c>
      <c r="H70" s="59">
        <f>SUM(F70:G70)</f>
        <v>1100</v>
      </c>
      <c r="I70" s="58">
        <v>1500</v>
      </c>
      <c r="J70" s="62">
        <f>I70-H70</f>
        <v>400</v>
      </c>
      <c r="L70" s="38">
        <v>18000</v>
      </c>
      <c r="M70" s="58">
        <f>L70/20</f>
        <v>900</v>
      </c>
      <c r="N70" s="58">
        <v>100</v>
      </c>
      <c r="O70" s="59">
        <f>SUM(M70:N70)</f>
        <v>1000</v>
      </c>
      <c r="P70" s="58">
        <v>1500</v>
      </c>
      <c r="Q70" s="62">
        <f>P70-O70</f>
        <v>500</v>
      </c>
      <c r="S70" s="38">
        <v>40000</v>
      </c>
      <c r="T70" s="58">
        <f>S70/50</f>
        <v>800</v>
      </c>
      <c r="U70" s="58">
        <v>100</v>
      </c>
      <c r="V70" s="59">
        <f>SUM(T70:U70)</f>
        <v>900</v>
      </c>
      <c r="W70" s="58">
        <v>1500</v>
      </c>
      <c r="X70" s="62">
        <f>W70-V70</f>
        <v>600</v>
      </c>
      <c r="Z70" s="5">
        <v>85000</v>
      </c>
      <c r="AA70" s="58">
        <f>Z70/100</f>
        <v>850</v>
      </c>
      <c r="AB70" s="58">
        <v>150</v>
      </c>
      <c r="AC70" s="59">
        <f>SUM(AA70:AB70)</f>
        <v>1000</v>
      </c>
      <c r="AD70" s="58">
        <v>1500</v>
      </c>
      <c r="AE70" s="145">
        <f>AD70-AC70</f>
        <v>500</v>
      </c>
      <c r="AF70" s="176"/>
      <c r="AG70" s="160">
        <v>14.62</v>
      </c>
      <c r="AH70" s="58">
        <f>AG70*9500</f>
        <v>138890</v>
      </c>
      <c r="AI70" s="172">
        <f>AH70/200</f>
        <v>694.45</v>
      </c>
      <c r="AJ70" s="147">
        <v>100</v>
      </c>
      <c r="AK70" s="59">
        <f>SUM(AI70:AJ70)</f>
        <v>794.45</v>
      </c>
      <c r="AL70" s="58">
        <v>1500</v>
      </c>
      <c r="AM70" s="62">
        <f>AL70-AK70</f>
        <v>705.55</v>
      </c>
      <c r="AO70" s="57">
        <v>800</v>
      </c>
      <c r="AP70" s="179">
        <f>H70-AO70</f>
        <v>300</v>
      </c>
      <c r="AQ70" s="160">
        <v>14.62</v>
      </c>
      <c r="AR70" s="58">
        <f>AQ70*9500</f>
        <v>138890</v>
      </c>
      <c r="AS70" s="172">
        <f>AR70/200</f>
        <v>694.45</v>
      </c>
      <c r="AT70" s="147">
        <v>100</v>
      </c>
      <c r="AU70" s="59">
        <f>SUM(AS70:AT70)</f>
        <v>794.45</v>
      </c>
      <c r="AV70" s="58">
        <v>1500</v>
      </c>
      <c r="AW70" s="62">
        <f>AV70-AU70</f>
        <v>705.55</v>
      </c>
    </row>
    <row r="71" spans="1:49" s="57" customFormat="1" ht="13.5">
      <c r="A71" s="60">
        <v>58</v>
      </c>
      <c r="B71" s="4" t="s">
        <v>207</v>
      </c>
      <c r="C71" s="61" t="s">
        <v>125</v>
      </c>
      <c r="D71" s="133" t="s">
        <v>867</v>
      </c>
      <c r="E71" s="132">
        <v>10000</v>
      </c>
      <c r="F71" s="58">
        <f>E71/10</f>
        <v>1000</v>
      </c>
      <c r="G71" s="58">
        <v>100</v>
      </c>
      <c r="H71" s="59">
        <f>SUM(F71:G71)</f>
        <v>1100</v>
      </c>
      <c r="I71" s="58">
        <v>1500</v>
      </c>
      <c r="J71" s="62">
        <f>I71-H71</f>
        <v>400</v>
      </c>
      <c r="L71" s="38">
        <v>18000</v>
      </c>
      <c r="M71" s="58">
        <f>L71/20</f>
        <v>900</v>
      </c>
      <c r="N71" s="58">
        <v>100</v>
      </c>
      <c r="O71" s="59">
        <f>SUM(M71:N71)</f>
        <v>1000</v>
      </c>
      <c r="P71" s="58">
        <v>1500</v>
      </c>
      <c r="Q71" s="62">
        <f>P71-O71</f>
        <v>500</v>
      </c>
      <c r="S71" s="38">
        <v>40000</v>
      </c>
      <c r="T71" s="58">
        <f>S71/50</f>
        <v>800</v>
      </c>
      <c r="U71" s="58">
        <v>100</v>
      </c>
      <c r="V71" s="59">
        <f>SUM(T71:U71)</f>
        <v>900</v>
      </c>
      <c r="W71" s="58">
        <v>2000</v>
      </c>
      <c r="X71" s="62">
        <f>W71-V71</f>
        <v>1100</v>
      </c>
      <c r="Z71" s="5">
        <v>90000</v>
      </c>
      <c r="AA71" s="58">
        <f>Z71/100</f>
        <v>900</v>
      </c>
      <c r="AB71" s="58">
        <v>150</v>
      </c>
      <c r="AC71" s="59">
        <f>SUM(AA71:AB71)</f>
        <v>1050</v>
      </c>
      <c r="AD71" s="58">
        <v>2000</v>
      </c>
      <c r="AE71" s="145">
        <f>AD71-AC71</f>
        <v>950</v>
      </c>
      <c r="AF71" s="176"/>
      <c r="AG71" s="160">
        <v>14.33</v>
      </c>
      <c r="AH71" s="58">
        <f>AG71*9500</f>
        <v>136135</v>
      </c>
      <c r="AI71" s="172">
        <f>AH71/200</f>
        <v>680.675</v>
      </c>
      <c r="AJ71" s="147">
        <v>100</v>
      </c>
      <c r="AK71" s="59">
        <f>SUM(AI71:AJ71)</f>
        <v>780.675</v>
      </c>
      <c r="AL71" s="58">
        <v>1500</v>
      </c>
      <c r="AM71" s="62">
        <f>AL71-AK71</f>
        <v>719.325</v>
      </c>
      <c r="AO71" s="57">
        <v>800</v>
      </c>
      <c r="AP71" s="179">
        <f>H71-AO71</f>
        <v>300</v>
      </c>
      <c r="AQ71" s="160">
        <v>14.33</v>
      </c>
      <c r="AR71" s="58">
        <f>AQ71*9500</f>
        <v>136135</v>
      </c>
      <c r="AS71" s="172">
        <f>AR71/200</f>
        <v>680.675</v>
      </c>
      <c r="AT71" s="147">
        <v>100</v>
      </c>
      <c r="AU71" s="59">
        <f>SUM(AS71:AT71)</f>
        <v>780.675</v>
      </c>
      <c r="AV71" s="58">
        <v>1500</v>
      </c>
      <c r="AW71" s="62">
        <f>AV71-AU71</f>
        <v>719.325</v>
      </c>
    </row>
    <row r="72" spans="1:49" s="45" customFormat="1" ht="14.25" thickBot="1">
      <c r="A72" s="60">
        <v>58</v>
      </c>
      <c r="B72" s="4" t="s">
        <v>207</v>
      </c>
      <c r="C72" s="61" t="s">
        <v>125</v>
      </c>
      <c r="D72" s="133" t="s">
        <v>871</v>
      </c>
      <c r="E72" s="132">
        <v>9000</v>
      </c>
      <c r="F72" s="58">
        <f>E72/10</f>
        <v>900</v>
      </c>
      <c r="G72" s="58">
        <v>100</v>
      </c>
      <c r="H72" s="59">
        <f>SUM(F72:G72)</f>
        <v>1000</v>
      </c>
      <c r="I72" s="58">
        <v>0</v>
      </c>
      <c r="J72" s="62" t="s">
        <v>125</v>
      </c>
      <c r="K72" s="57"/>
      <c r="L72" s="38">
        <v>16000</v>
      </c>
      <c r="M72" s="58">
        <f>L72/20</f>
        <v>800</v>
      </c>
      <c r="N72" s="58">
        <v>100</v>
      </c>
      <c r="O72" s="59">
        <f>SUM(M72:N72)</f>
        <v>900</v>
      </c>
      <c r="P72" s="58">
        <v>2000</v>
      </c>
      <c r="Q72" s="62">
        <f>P72-O72</f>
        <v>1100</v>
      </c>
      <c r="R72" s="57"/>
      <c r="S72" s="38">
        <v>40000</v>
      </c>
      <c r="T72" s="58">
        <f>S72/50</f>
        <v>800</v>
      </c>
      <c r="U72" s="58">
        <v>100</v>
      </c>
      <c r="V72" s="59">
        <f>SUM(T72:U72)</f>
        <v>900</v>
      </c>
      <c r="W72" s="58">
        <v>2000</v>
      </c>
      <c r="X72" s="62">
        <f>W72-V72</f>
        <v>1100</v>
      </c>
      <c r="Y72" s="57"/>
      <c r="Z72" s="5">
        <v>90000</v>
      </c>
      <c r="AA72" s="58">
        <f>Z72/100</f>
        <v>900</v>
      </c>
      <c r="AB72" s="58">
        <v>150</v>
      </c>
      <c r="AC72" s="59">
        <f>SUM(AA72:AB72)</f>
        <v>1050</v>
      </c>
      <c r="AD72" s="58">
        <v>2000</v>
      </c>
      <c r="AE72" s="145">
        <f>AD72-AC72</f>
        <v>950</v>
      </c>
      <c r="AF72" s="177"/>
      <c r="AG72" s="163"/>
      <c r="AH72" s="65">
        <f>AG72*9500</f>
        <v>0</v>
      </c>
      <c r="AI72" s="173">
        <f>AH72/200</f>
        <v>0</v>
      </c>
      <c r="AJ72" s="147">
        <v>100</v>
      </c>
      <c r="AK72" s="59">
        <f>SUM(AI72:AJ72)</f>
        <v>100</v>
      </c>
      <c r="AL72" s="58">
        <v>0</v>
      </c>
      <c r="AM72" s="62" t="s">
        <v>125</v>
      </c>
      <c r="AP72" s="179" t="s">
        <v>125</v>
      </c>
      <c r="AQ72" s="163"/>
      <c r="AR72" s="65">
        <f>AQ72*9500</f>
        <v>0</v>
      </c>
      <c r="AS72" s="173">
        <f>AR72/200</f>
        <v>0</v>
      </c>
      <c r="AT72" s="147">
        <v>100</v>
      </c>
      <c r="AU72" s="59">
        <f>SUM(AS72:AT72)</f>
        <v>100</v>
      </c>
      <c r="AV72" s="58">
        <v>0</v>
      </c>
      <c r="AW72" s="62" t="s">
        <v>125</v>
      </c>
    </row>
    <row r="73" spans="1:47" s="45" customFormat="1" ht="12.75">
      <c r="A73" s="51"/>
      <c r="B73" s="51"/>
      <c r="C73" s="43" t="s">
        <v>832</v>
      </c>
      <c r="D73" s="42" t="s">
        <v>833</v>
      </c>
      <c r="E73" s="44"/>
      <c r="F73" s="44"/>
      <c r="G73" s="44"/>
      <c r="H73" s="34"/>
      <c r="AG73" s="167"/>
      <c r="AH73" s="174"/>
      <c r="AI73" s="174"/>
      <c r="AJ73" s="44"/>
      <c r="AK73" s="34"/>
      <c r="AP73" s="123"/>
      <c r="AQ73" s="167"/>
      <c r="AR73" s="174"/>
      <c r="AS73" s="174"/>
      <c r="AT73" s="44"/>
      <c r="AU73" s="34"/>
    </row>
    <row r="74" spans="1:45" s="45" customFormat="1" ht="12.75">
      <c r="A74" s="51"/>
      <c r="B74" s="51"/>
      <c r="D74" s="45" t="s">
        <v>834</v>
      </c>
      <c r="AG74" s="167"/>
      <c r="AH74" s="174"/>
      <c r="AI74" s="174"/>
      <c r="AP74" s="123"/>
      <c r="AQ74" s="167"/>
      <c r="AR74" s="174"/>
      <c r="AS74" s="174"/>
    </row>
    <row r="75" spans="1:45" s="45" customFormat="1" ht="12.75">
      <c r="A75" s="51"/>
      <c r="B75" s="51"/>
      <c r="D75" s="43" t="s">
        <v>835</v>
      </c>
      <c r="AG75" s="167"/>
      <c r="AH75" s="174"/>
      <c r="AI75" s="174"/>
      <c r="AP75" s="123"/>
      <c r="AQ75" s="167"/>
      <c r="AR75" s="174"/>
      <c r="AS75" s="174"/>
    </row>
    <row r="76" spans="1:45" s="45" customFormat="1" ht="12.75">
      <c r="A76" s="51"/>
      <c r="B76" s="51"/>
      <c r="E76" s="45" t="s">
        <v>836</v>
      </c>
      <c r="AG76" s="167"/>
      <c r="AH76" s="174"/>
      <c r="AI76" s="174"/>
      <c r="AP76" s="123"/>
      <c r="AQ76" s="167"/>
      <c r="AR76" s="174"/>
      <c r="AS76" s="174"/>
    </row>
    <row r="77" spans="1:45" s="45" customFormat="1" ht="12.75">
      <c r="A77" s="51"/>
      <c r="B77" s="51"/>
      <c r="AG77" s="167"/>
      <c r="AH77" s="174"/>
      <c r="AI77" s="174"/>
      <c r="AP77" s="123"/>
      <c r="AQ77" s="167"/>
      <c r="AR77" s="174"/>
      <c r="AS77" s="174"/>
    </row>
    <row r="78" spans="1:45" s="45" customFormat="1" ht="12.75">
      <c r="A78" s="51"/>
      <c r="B78" s="51"/>
      <c r="AG78" s="167"/>
      <c r="AH78" s="174"/>
      <c r="AI78" s="174"/>
      <c r="AP78" s="123"/>
      <c r="AQ78" s="167"/>
      <c r="AR78" s="174"/>
      <c r="AS78" s="174"/>
    </row>
    <row r="79" spans="1:45" s="45" customFormat="1" ht="12.75">
      <c r="A79" s="51"/>
      <c r="B79" s="51"/>
      <c r="AG79" s="167"/>
      <c r="AH79" s="174"/>
      <c r="AI79" s="174"/>
      <c r="AP79" s="123"/>
      <c r="AQ79" s="167"/>
      <c r="AR79" s="174"/>
      <c r="AS79" s="174"/>
    </row>
  </sheetData>
  <mergeCells count="23">
    <mergeCell ref="A2:A3"/>
    <mergeCell ref="M2:N2"/>
    <mergeCell ref="O2:P2"/>
    <mergeCell ref="Q2:Q3"/>
    <mergeCell ref="H2:I2"/>
    <mergeCell ref="F2:G2"/>
    <mergeCell ref="J2:J3"/>
    <mergeCell ref="B2:B3"/>
    <mergeCell ref="D2:D3"/>
    <mergeCell ref="AC2:AD2"/>
    <mergeCell ref="AE2:AE3"/>
    <mergeCell ref="T2:U2"/>
    <mergeCell ref="V2:W2"/>
    <mergeCell ref="X2:X3"/>
    <mergeCell ref="AA2:AB2"/>
    <mergeCell ref="AG2:AH2"/>
    <mergeCell ref="AI2:AJ2"/>
    <mergeCell ref="AK2:AL2"/>
    <mergeCell ref="AM2:AM3"/>
    <mergeCell ref="AQ2:AR2"/>
    <mergeCell ref="AS2:AT2"/>
    <mergeCell ref="AU2:AV2"/>
    <mergeCell ref="AW2:AW3"/>
  </mergeCells>
  <printOptions/>
  <pageMargins left="0.5" right="0" top="0.25" bottom="0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40"/>
  <sheetViews>
    <sheetView workbookViewId="0" topLeftCell="A310">
      <selection activeCell="D293" sqref="D293"/>
    </sheetView>
  </sheetViews>
  <sheetFormatPr defaultColWidth="9.33203125" defaultRowHeight="12.75"/>
  <cols>
    <col min="3" max="3" width="22.83203125" style="0" bestFit="1" customWidth="1"/>
    <col min="5" max="6" width="9.33203125" style="8" customWidth="1"/>
  </cols>
  <sheetData>
    <row r="2" spans="2:6" ht="12.75">
      <c r="B2" s="6" t="s">
        <v>129</v>
      </c>
      <c r="C2" s="6" t="s">
        <v>130</v>
      </c>
      <c r="D2" s="6" t="s">
        <v>131</v>
      </c>
      <c r="E2" s="7" t="s">
        <v>132</v>
      </c>
      <c r="F2" s="7">
        <v>26</v>
      </c>
    </row>
    <row r="3" spans="2:6" ht="12.75">
      <c r="B3" s="6" t="s">
        <v>133</v>
      </c>
      <c r="C3" s="6" t="s">
        <v>134</v>
      </c>
      <c r="D3" s="6" t="s">
        <v>135</v>
      </c>
      <c r="E3" s="7">
        <v>28</v>
      </c>
      <c r="F3" s="7">
        <v>15</v>
      </c>
    </row>
    <row r="4" spans="2:6" ht="12.75">
      <c r="B4" s="6" t="s">
        <v>136</v>
      </c>
      <c r="C4" s="6" t="s">
        <v>137</v>
      </c>
      <c r="D4" s="6" t="s">
        <v>135</v>
      </c>
      <c r="E4" s="7">
        <v>27</v>
      </c>
      <c r="F4" s="7">
        <v>14</v>
      </c>
    </row>
    <row r="5" spans="2:6" ht="12.75">
      <c r="B5" s="6" t="s">
        <v>138</v>
      </c>
      <c r="C5" s="6" t="s">
        <v>139</v>
      </c>
      <c r="D5" s="6" t="s">
        <v>140</v>
      </c>
      <c r="E5" s="7">
        <v>53</v>
      </c>
      <c r="F5" s="7">
        <v>39</v>
      </c>
    </row>
    <row r="6" spans="2:6" ht="12.75">
      <c r="B6" s="6" t="s">
        <v>141</v>
      </c>
      <c r="C6" s="6" t="s">
        <v>142</v>
      </c>
      <c r="D6" s="6" t="s">
        <v>140</v>
      </c>
      <c r="E6" s="7">
        <v>53</v>
      </c>
      <c r="F6" s="7">
        <v>39</v>
      </c>
    </row>
    <row r="7" spans="2:6" ht="12.75">
      <c r="B7" s="6" t="s">
        <v>143</v>
      </c>
      <c r="C7" s="6" t="s">
        <v>144</v>
      </c>
      <c r="D7" s="6" t="s">
        <v>140</v>
      </c>
      <c r="E7" s="7">
        <v>53</v>
      </c>
      <c r="F7" s="7">
        <v>39</v>
      </c>
    </row>
    <row r="8" spans="2:6" ht="12.75">
      <c r="B8" s="6" t="s">
        <v>145</v>
      </c>
      <c r="C8" s="6" t="s">
        <v>146</v>
      </c>
      <c r="D8" s="6" t="s">
        <v>140</v>
      </c>
      <c r="E8" s="7">
        <v>47</v>
      </c>
      <c r="F8" s="7">
        <v>36</v>
      </c>
    </row>
    <row r="9" spans="2:6" ht="12.75">
      <c r="B9" s="6" t="s">
        <v>147</v>
      </c>
      <c r="C9" s="6" t="s">
        <v>148</v>
      </c>
      <c r="D9" s="6" t="s">
        <v>140</v>
      </c>
      <c r="E9" s="7">
        <v>52</v>
      </c>
      <c r="F9" s="7">
        <v>36</v>
      </c>
    </row>
    <row r="10" spans="2:6" ht="12.75">
      <c r="B10" s="6" t="s">
        <v>149</v>
      </c>
      <c r="C10" s="6" t="s">
        <v>150</v>
      </c>
      <c r="D10" s="6" t="s">
        <v>151</v>
      </c>
      <c r="E10" s="7">
        <v>56</v>
      </c>
      <c r="F10" s="7">
        <v>32</v>
      </c>
    </row>
    <row r="11" spans="2:6" ht="12.75">
      <c r="B11" s="6" t="s">
        <v>152</v>
      </c>
      <c r="C11" s="6" t="s">
        <v>153</v>
      </c>
      <c r="D11" s="6" t="s">
        <v>151</v>
      </c>
      <c r="E11" s="7">
        <v>56</v>
      </c>
      <c r="F11" s="7">
        <v>32</v>
      </c>
    </row>
    <row r="12" spans="2:6" ht="12.75">
      <c r="B12" s="6" t="s">
        <v>149</v>
      </c>
      <c r="C12" s="6" t="s">
        <v>154</v>
      </c>
      <c r="D12" s="6" t="s">
        <v>151</v>
      </c>
      <c r="E12" s="7">
        <v>56</v>
      </c>
      <c r="F12" s="7">
        <v>32</v>
      </c>
    </row>
    <row r="13" spans="2:6" ht="12.75">
      <c r="B13" s="6" t="s">
        <v>155</v>
      </c>
      <c r="C13" s="6" t="s">
        <v>156</v>
      </c>
      <c r="D13" s="6" t="s">
        <v>140</v>
      </c>
      <c r="E13" s="7">
        <v>57</v>
      </c>
      <c r="F13" s="7">
        <v>38</v>
      </c>
    </row>
    <row r="14" spans="2:6" ht="12.75">
      <c r="B14" s="6" t="s">
        <v>157</v>
      </c>
      <c r="C14" s="6" t="s">
        <v>158</v>
      </c>
      <c r="D14" s="6" t="s">
        <v>140</v>
      </c>
      <c r="E14" s="7">
        <v>37</v>
      </c>
      <c r="F14" s="7">
        <v>33</v>
      </c>
    </row>
    <row r="15" spans="2:6" ht="12.75">
      <c r="B15" s="6" t="s">
        <v>159</v>
      </c>
      <c r="C15" s="6" t="s">
        <v>160</v>
      </c>
      <c r="D15" s="6" t="s">
        <v>131</v>
      </c>
      <c r="E15" s="7">
        <v>49</v>
      </c>
      <c r="F15" s="7">
        <v>26</v>
      </c>
    </row>
    <row r="16" spans="2:6" ht="12.75">
      <c r="B16" s="6" t="s">
        <v>161</v>
      </c>
      <c r="C16" s="6" t="s">
        <v>162</v>
      </c>
      <c r="D16" s="6" t="s">
        <v>140</v>
      </c>
      <c r="E16" s="7">
        <v>46</v>
      </c>
      <c r="F16" s="7">
        <v>35</v>
      </c>
    </row>
    <row r="17" spans="2:6" ht="12.75">
      <c r="B17" s="6" t="s">
        <v>163</v>
      </c>
      <c r="C17" s="6" t="s">
        <v>164</v>
      </c>
      <c r="D17" s="6" t="s">
        <v>140</v>
      </c>
      <c r="E17" s="7">
        <v>67</v>
      </c>
      <c r="F17" s="7">
        <v>38</v>
      </c>
    </row>
    <row r="18" spans="2:6" ht="12.75">
      <c r="B18" s="6" t="s">
        <v>163</v>
      </c>
      <c r="C18" s="6" t="s">
        <v>165</v>
      </c>
      <c r="D18" s="6" t="s">
        <v>166</v>
      </c>
      <c r="E18" s="7">
        <v>72</v>
      </c>
      <c r="F18" s="7">
        <v>12</v>
      </c>
    </row>
    <row r="19" spans="2:6" ht="12.75">
      <c r="B19" s="6" t="s">
        <v>167</v>
      </c>
      <c r="C19" s="6" t="s">
        <v>168</v>
      </c>
      <c r="D19" s="6" t="s">
        <v>131</v>
      </c>
      <c r="E19" s="7">
        <v>29</v>
      </c>
      <c r="F19" s="7">
        <v>21</v>
      </c>
    </row>
    <row r="20" spans="2:6" ht="12.75">
      <c r="B20" s="6" t="s">
        <v>169</v>
      </c>
      <c r="C20" s="6" t="s">
        <v>170</v>
      </c>
      <c r="D20" s="6" t="s">
        <v>131</v>
      </c>
      <c r="E20" s="7">
        <v>29</v>
      </c>
      <c r="F20" s="7">
        <v>21</v>
      </c>
    </row>
    <row r="21" spans="2:6" ht="12.75">
      <c r="B21" s="6" t="s">
        <v>171</v>
      </c>
      <c r="C21" s="6" t="s">
        <v>172</v>
      </c>
      <c r="D21" s="6" t="s">
        <v>131</v>
      </c>
      <c r="E21" s="7">
        <v>41</v>
      </c>
      <c r="F21" s="7">
        <v>22</v>
      </c>
    </row>
    <row r="22" spans="2:6" ht="12.75">
      <c r="B22" s="6" t="s">
        <v>173</v>
      </c>
      <c r="C22" s="6" t="s">
        <v>174</v>
      </c>
      <c r="D22" s="6" t="s">
        <v>135</v>
      </c>
      <c r="E22" s="7">
        <v>28</v>
      </c>
      <c r="F22" s="7">
        <v>14</v>
      </c>
    </row>
    <row r="23" spans="2:6" ht="12.75">
      <c r="B23" s="6" t="s">
        <v>175</v>
      </c>
      <c r="C23" s="6" t="s">
        <v>176</v>
      </c>
      <c r="D23" s="6" t="s">
        <v>177</v>
      </c>
      <c r="E23" s="7" t="s">
        <v>178</v>
      </c>
      <c r="F23" s="7" t="s">
        <v>179</v>
      </c>
    </row>
    <row r="24" spans="2:6" ht="12.75">
      <c r="B24" s="6" t="s">
        <v>180</v>
      </c>
      <c r="C24" s="6" t="s">
        <v>181</v>
      </c>
      <c r="D24" s="6" t="s">
        <v>131</v>
      </c>
      <c r="E24" s="7">
        <v>39</v>
      </c>
      <c r="F24" s="7" t="s">
        <v>182</v>
      </c>
    </row>
    <row r="25" spans="2:6" ht="12.75">
      <c r="B25" s="6" t="s">
        <v>183</v>
      </c>
      <c r="C25" s="6" t="s">
        <v>184</v>
      </c>
      <c r="D25" s="6" t="s">
        <v>140</v>
      </c>
      <c r="E25" s="7">
        <v>38</v>
      </c>
      <c r="F25" s="7">
        <v>34</v>
      </c>
    </row>
    <row r="26" spans="2:6" ht="12.75">
      <c r="B26" s="6" t="s">
        <v>185</v>
      </c>
      <c r="C26" s="6" t="s">
        <v>186</v>
      </c>
      <c r="D26" s="6" t="s">
        <v>131</v>
      </c>
      <c r="E26" s="7">
        <v>39</v>
      </c>
      <c r="F26" s="7" t="s">
        <v>182</v>
      </c>
    </row>
    <row r="27" spans="2:6" ht="12.75">
      <c r="B27" s="6" t="s">
        <v>187</v>
      </c>
      <c r="C27" s="6" t="s">
        <v>188</v>
      </c>
      <c r="D27" s="6" t="s">
        <v>140</v>
      </c>
      <c r="E27" s="7">
        <v>53</v>
      </c>
      <c r="F27" s="7">
        <v>37</v>
      </c>
    </row>
    <row r="28" spans="2:6" ht="12.75">
      <c r="B28" s="6" t="s">
        <v>189</v>
      </c>
      <c r="C28" s="6" t="s">
        <v>190</v>
      </c>
      <c r="D28" s="6" t="s">
        <v>140</v>
      </c>
      <c r="E28" s="7">
        <v>46</v>
      </c>
      <c r="F28" s="7">
        <v>35</v>
      </c>
    </row>
    <row r="29" spans="2:6" ht="12.75">
      <c r="B29" s="6" t="s">
        <v>191</v>
      </c>
      <c r="C29" s="6" t="s">
        <v>192</v>
      </c>
      <c r="D29" s="6" t="s">
        <v>140</v>
      </c>
      <c r="E29" s="7">
        <v>53</v>
      </c>
      <c r="F29" s="7">
        <v>39</v>
      </c>
    </row>
    <row r="30" spans="2:6" ht="12.75">
      <c r="B30" s="6" t="s">
        <v>193</v>
      </c>
      <c r="C30" s="6" t="s">
        <v>194</v>
      </c>
      <c r="D30" s="6" t="s">
        <v>140</v>
      </c>
      <c r="E30" s="7">
        <v>46</v>
      </c>
      <c r="F30" s="7">
        <v>35</v>
      </c>
    </row>
    <row r="31" spans="2:6" ht="12.75">
      <c r="B31" s="6" t="s">
        <v>195</v>
      </c>
      <c r="C31" s="6" t="s">
        <v>196</v>
      </c>
      <c r="D31" s="6" t="s">
        <v>140</v>
      </c>
      <c r="E31" s="7">
        <v>46</v>
      </c>
      <c r="F31" s="7">
        <v>35</v>
      </c>
    </row>
    <row r="32" spans="2:6" ht="12.75">
      <c r="B32" s="6" t="s">
        <v>197</v>
      </c>
      <c r="C32" s="6" t="s">
        <v>198</v>
      </c>
      <c r="D32" s="6" t="s">
        <v>140</v>
      </c>
      <c r="E32" s="7">
        <v>46</v>
      </c>
      <c r="F32" s="7">
        <v>35</v>
      </c>
    </row>
    <row r="33" spans="2:6" ht="12.75">
      <c r="B33" s="6" t="s">
        <v>199</v>
      </c>
      <c r="C33" s="6" t="s">
        <v>200</v>
      </c>
      <c r="D33" s="6" t="s">
        <v>151</v>
      </c>
      <c r="E33" s="7">
        <v>62</v>
      </c>
      <c r="F33" s="7">
        <v>32</v>
      </c>
    </row>
    <row r="34" spans="2:6" ht="12.75">
      <c r="B34" s="6" t="s">
        <v>201</v>
      </c>
      <c r="C34" s="6" t="s">
        <v>202</v>
      </c>
      <c r="D34" s="6" t="s">
        <v>140</v>
      </c>
      <c r="E34" s="7">
        <v>48</v>
      </c>
      <c r="F34" s="7">
        <v>37</v>
      </c>
    </row>
    <row r="35" spans="2:6" ht="12.75">
      <c r="B35" s="6" t="s">
        <v>203</v>
      </c>
      <c r="C35" s="6" t="s">
        <v>204</v>
      </c>
      <c r="D35" s="6" t="s">
        <v>140</v>
      </c>
      <c r="E35" s="7">
        <v>48</v>
      </c>
      <c r="F35" s="7">
        <v>37</v>
      </c>
    </row>
    <row r="36" spans="2:6" ht="12.75">
      <c r="B36" s="6" t="s">
        <v>205</v>
      </c>
      <c r="C36" s="6" t="s">
        <v>206</v>
      </c>
      <c r="D36" s="6" t="s">
        <v>207</v>
      </c>
      <c r="E36" s="7">
        <v>46</v>
      </c>
      <c r="F36" s="7">
        <v>35</v>
      </c>
    </row>
    <row r="37" spans="2:6" ht="12.75">
      <c r="B37" s="6" t="s">
        <v>208</v>
      </c>
      <c r="C37" s="6" t="s">
        <v>209</v>
      </c>
      <c r="D37" s="6" t="s">
        <v>5</v>
      </c>
      <c r="E37" s="7">
        <v>11</v>
      </c>
      <c r="F37" s="7" t="s">
        <v>210</v>
      </c>
    </row>
    <row r="38" spans="2:6" ht="12.75">
      <c r="B38" s="6" t="s">
        <v>211</v>
      </c>
      <c r="C38" s="6" t="s">
        <v>212</v>
      </c>
      <c r="D38" s="6" t="s">
        <v>131</v>
      </c>
      <c r="E38" s="7">
        <v>39</v>
      </c>
      <c r="F38" s="7">
        <v>21</v>
      </c>
    </row>
    <row r="39" spans="2:6" ht="12.75">
      <c r="B39" s="6" t="s">
        <v>213</v>
      </c>
      <c r="C39" s="6" t="s">
        <v>214</v>
      </c>
      <c r="D39" s="6" t="s">
        <v>140</v>
      </c>
      <c r="E39" s="7">
        <v>57</v>
      </c>
      <c r="F39" s="7">
        <v>38</v>
      </c>
    </row>
    <row r="40" spans="2:6" ht="12.75">
      <c r="B40" s="6" t="s">
        <v>215</v>
      </c>
      <c r="C40" s="6" t="s">
        <v>216</v>
      </c>
      <c r="D40" s="6" t="s">
        <v>140</v>
      </c>
      <c r="E40" s="7">
        <v>53</v>
      </c>
      <c r="F40" s="7">
        <v>37</v>
      </c>
    </row>
    <row r="41" spans="2:6" ht="12.75">
      <c r="B41" s="6" t="s">
        <v>217</v>
      </c>
      <c r="C41" s="6" t="s">
        <v>218</v>
      </c>
      <c r="D41" s="6" t="s">
        <v>140</v>
      </c>
      <c r="E41" s="7">
        <v>37</v>
      </c>
      <c r="F41" s="7">
        <v>33</v>
      </c>
    </row>
    <row r="42" spans="2:6" ht="12.75">
      <c r="B42" s="6" t="s">
        <v>219</v>
      </c>
      <c r="C42" s="6" t="s">
        <v>220</v>
      </c>
      <c r="D42" s="6" t="s">
        <v>177</v>
      </c>
      <c r="E42" s="7">
        <v>11</v>
      </c>
      <c r="F42" s="7" t="s">
        <v>210</v>
      </c>
    </row>
    <row r="43" spans="2:5" ht="12.75">
      <c r="B43" s="6" t="s">
        <v>221</v>
      </c>
      <c r="C43" s="6" t="s">
        <v>222</v>
      </c>
      <c r="D43" s="6">
        <v>41</v>
      </c>
      <c r="E43" s="7">
        <v>22</v>
      </c>
    </row>
    <row r="44" spans="2:6" ht="12.75">
      <c r="B44" s="6" t="s">
        <v>223</v>
      </c>
      <c r="C44" s="6" t="s">
        <v>224</v>
      </c>
      <c r="D44" s="6" t="s">
        <v>225</v>
      </c>
      <c r="E44" s="7">
        <v>12</v>
      </c>
      <c r="F44" s="7" t="s">
        <v>226</v>
      </c>
    </row>
    <row r="45" spans="2:6" ht="12.75">
      <c r="B45" s="6" t="s">
        <v>227</v>
      </c>
      <c r="C45" s="6" t="s">
        <v>228</v>
      </c>
      <c r="D45" s="6" t="s">
        <v>135</v>
      </c>
      <c r="E45" s="7">
        <v>28</v>
      </c>
      <c r="F45" s="7">
        <v>15</v>
      </c>
    </row>
    <row r="46" spans="2:6" ht="12.75">
      <c r="B46" s="6" t="s">
        <v>229</v>
      </c>
      <c r="C46" s="6" t="s">
        <v>230</v>
      </c>
      <c r="D46" s="6" t="s">
        <v>140</v>
      </c>
      <c r="E46" s="7">
        <v>46</v>
      </c>
      <c r="F46" s="7">
        <v>35</v>
      </c>
    </row>
    <row r="47" spans="2:6" ht="12.75">
      <c r="B47" s="6" t="s">
        <v>82</v>
      </c>
      <c r="C47" s="6" t="s">
        <v>231</v>
      </c>
      <c r="D47" s="6" t="s">
        <v>135</v>
      </c>
      <c r="E47" s="7">
        <v>28</v>
      </c>
      <c r="F47" s="7">
        <v>15</v>
      </c>
    </row>
    <row r="48" spans="2:6" ht="12.75">
      <c r="B48" s="6" t="s">
        <v>232</v>
      </c>
      <c r="C48" s="6" t="s">
        <v>233</v>
      </c>
      <c r="D48" s="6" t="s">
        <v>140</v>
      </c>
      <c r="E48" s="7">
        <v>53</v>
      </c>
      <c r="F48" s="7">
        <v>36</v>
      </c>
    </row>
    <row r="49" spans="2:6" ht="12.75">
      <c r="B49" s="6" t="s">
        <v>68</v>
      </c>
      <c r="C49" s="6" t="s">
        <v>234</v>
      </c>
      <c r="D49" s="6" t="s">
        <v>131</v>
      </c>
      <c r="E49" s="7">
        <v>39</v>
      </c>
      <c r="F49" s="7">
        <v>21</v>
      </c>
    </row>
    <row r="50" spans="2:6" ht="12.75">
      <c r="B50" s="6" t="s">
        <v>235</v>
      </c>
      <c r="C50" s="6" t="s">
        <v>236</v>
      </c>
      <c r="D50" s="6" t="s">
        <v>140</v>
      </c>
      <c r="E50" s="7">
        <v>46</v>
      </c>
      <c r="F50" s="7">
        <v>35</v>
      </c>
    </row>
    <row r="51" spans="2:6" ht="12.75">
      <c r="B51" s="6" t="s">
        <v>237</v>
      </c>
      <c r="C51" s="6" t="s">
        <v>238</v>
      </c>
      <c r="D51" s="6" t="s">
        <v>131</v>
      </c>
      <c r="E51" s="7">
        <v>54</v>
      </c>
      <c r="F51" s="7">
        <v>28</v>
      </c>
    </row>
    <row r="52" spans="2:6" ht="12.75">
      <c r="B52" s="6" t="s">
        <v>239</v>
      </c>
      <c r="C52" s="6" t="s">
        <v>240</v>
      </c>
      <c r="D52" s="6" t="s">
        <v>151</v>
      </c>
      <c r="E52" s="7">
        <v>54</v>
      </c>
      <c r="F52" s="7">
        <v>28</v>
      </c>
    </row>
    <row r="53" spans="2:6" ht="12.75">
      <c r="B53" s="6" t="s">
        <v>241</v>
      </c>
      <c r="C53" s="6" t="s">
        <v>242</v>
      </c>
      <c r="D53" s="6" t="s">
        <v>131</v>
      </c>
      <c r="E53" s="7">
        <v>42</v>
      </c>
      <c r="F53" s="7">
        <v>22</v>
      </c>
    </row>
    <row r="54" spans="2:6" ht="12.75">
      <c r="B54" s="6" t="s">
        <v>243</v>
      </c>
      <c r="C54" s="6" t="s">
        <v>244</v>
      </c>
      <c r="D54" s="6" t="s">
        <v>140</v>
      </c>
      <c r="E54" s="7">
        <v>52</v>
      </c>
      <c r="F54" s="7">
        <v>36</v>
      </c>
    </row>
    <row r="55" spans="2:6" ht="12.75">
      <c r="B55" s="6" t="s">
        <v>245</v>
      </c>
      <c r="C55" s="6" t="s">
        <v>246</v>
      </c>
      <c r="D55" s="6" t="s">
        <v>140</v>
      </c>
      <c r="E55" s="7">
        <v>52</v>
      </c>
      <c r="F55" s="7">
        <v>36</v>
      </c>
    </row>
    <row r="56" spans="2:6" ht="12.75">
      <c r="B56" s="6" t="s">
        <v>247</v>
      </c>
      <c r="C56" s="6" t="s">
        <v>248</v>
      </c>
      <c r="D56" s="6" t="s">
        <v>131</v>
      </c>
      <c r="E56" s="7">
        <v>54</v>
      </c>
      <c r="F56" s="7">
        <v>28</v>
      </c>
    </row>
    <row r="57" spans="2:6" ht="12.75">
      <c r="B57" s="6" t="s">
        <v>249</v>
      </c>
      <c r="C57" s="6" t="s">
        <v>250</v>
      </c>
      <c r="D57" s="6" t="s">
        <v>140</v>
      </c>
      <c r="E57" s="7">
        <v>52</v>
      </c>
      <c r="F57" s="7">
        <v>36</v>
      </c>
    </row>
    <row r="58" spans="2:6" ht="12.75">
      <c r="B58" s="6" t="s">
        <v>251</v>
      </c>
      <c r="C58" s="6" t="s">
        <v>252</v>
      </c>
      <c r="D58" s="6" t="s">
        <v>225</v>
      </c>
      <c r="E58" s="7">
        <v>11</v>
      </c>
      <c r="F58" s="7" t="s">
        <v>226</v>
      </c>
    </row>
    <row r="59" spans="2:6" ht="12.75">
      <c r="B59" s="6" t="s">
        <v>253</v>
      </c>
      <c r="C59" s="6" t="s">
        <v>254</v>
      </c>
      <c r="D59" s="6" t="s">
        <v>140</v>
      </c>
      <c r="E59" s="7">
        <v>57</v>
      </c>
      <c r="F59" s="7">
        <v>38</v>
      </c>
    </row>
    <row r="60" spans="2:6" ht="12.75">
      <c r="B60" s="6" t="s">
        <v>255</v>
      </c>
      <c r="C60" s="6" t="s">
        <v>256</v>
      </c>
      <c r="D60" s="6" t="s">
        <v>151</v>
      </c>
      <c r="E60" s="7">
        <v>62</v>
      </c>
      <c r="F60" s="7">
        <v>32</v>
      </c>
    </row>
    <row r="61" spans="2:6" ht="12.75">
      <c r="B61" s="6" t="s">
        <v>257</v>
      </c>
      <c r="C61" s="6" t="s">
        <v>258</v>
      </c>
      <c r="D61" s="6" t="s">
        <v>131</v>
      </c>
      <c r="E61" s="7">
        <v>39</v>
      </c>
      <c r="F61" s="7">
        <v>21</v>
      </c>
    </row>
    <row r="62" spans="2:6" ht="12.75">
      <c r="B62" s="6" t="s">
        <v>259</v>
      </c>
      <c r="C62" s="6" t="s">
        <v>260</v>
      </c>
      <c r="D62" s="6" t="s">
        <v>131</v>
      </c>
      <c r="E62" s="7">
        <v>41</v>
      </c>
      <c r="F62" s="7">
        <v>22</v>
      </c>
    </row>
    <row r="63" spans="2:6" ht="12.75">
      <c r="B63" s="6" t="s">
        <v>261</v>
      </c>
      <c r="C63" s="6" t="s">
        <v>262</v>
      </c>
      <c r="D63" s="6" t="s">
        <v>131</v>
      </c>
      <c r="E63" s="7">
        <v>39</v>
      </c>
      <c r="F63" s="7">
        <v>21</v>
      </c>
    </row>
    <row r="64" spans="2:6" ht="12.75">
      <c r="B64" s="6" t="s">
        <v>263</v>
      </c>
      <c r="C64" s="6" t="s">
        <v>264</v>
      </c>
      <c r="D64" s="6" t="s">
        <v>131</v>
      </c>
      <c r="E64" s="7">
        <v>39</v>
      </c>
      <c r="F64" s="7">
        <v>21</v>
      </c>
    </row>
    <row r="65" spans="2:6" ht="12.75">
      <c r="B65" s="6" t="s">
        <v>265</v>
      </c>
      <c r="C65" s="6" t="s">
        <v>266</v>
      </c>
      <c r="D65" s="6" t="s">
        <v>131</v>
      </c>
      <c r="E65" s="7">
        <v>39</v>
      </c>
      <c r="F65" s="7">
        <v>21</v>
      </c>
    </row>
    <row r="66" spans="2:6" ht="12.75">
      <c r="B66" s="6" t="s">
        <v>267</v>
      </c>
      <c r="C66" s="6" t="s">
        <v>268</v>
      </c>
      <c r="D66" s="6" t="s">
        <v>131</v>
      </c>
      <c r="E66" s="7">
        <v>41</v>
      </c>
      <c r="F66" s="7">
        <v>21</v>
      </c>
    </row>
    <row r="67" spans="2:6" ht="12.75">
      <c r="B67" s="6" t="s">
        <v>269</v>
      </c>
      <c r="C67" s="6" t="s">
        <v>270</v>
      </c>
      <c r="D67" s="6" t="s">
        <v>131</v>
      </c>
      <c r="E67" s="7" t="s">
        <v>132</v>
      </c>
      <c r="F67" s="7">
        <v>27</v>
      </c>
    </row>
    <row r="68" spans="2:6" ht="12.75">
      <c r="B68" s="6" t="s">
        <v>72</v>
      </c>
      <c r="C68" s="6" t="s">
        <v>271</v>
      </c>
      <c r="D68" s="6" t="s">
        <v>131</v>
      </c>
      <c r="E68" s="7">
        <v>44</v>
      </c>
      <c r="F68" s="7">
        <v>24</v>
      </c>
    </row>
    <row r="69" spans="2:6" ht="12.75">
      <c r="B69" s="6" t="s">
        <v>272</v>
      </c>
      <c r="C69" s="6" t="s">
        <v>273</v>
      </c>
      <c r="D69" s="6" t="s">
        <v>131</v>
      </c>
      <c r="E69" s="7">
        <v>44</v>
      </c>
      <c r="F69" s="7">
        <v>24</v>
      </c>
    </row>
    <row r="70" spans="2:6" ht="12.75">
      <c r="B70" s="6" t="s">
        <v>274</v>
      </c>
      <c r="C70" s="6" t="s">
        <v>275</v>
      </c>
      <c r="D70" s="6" t="s">
        <v>3</v>
      </c>
      <c r="E70" s="7" t="s">
        <v>276</v>
      </c>
      <c r="F70" s="7">
        <v>24</v>
      </c>
    </row>
    <row r="71" spans="2:6" ht="12.75">
      <c r="B71" s="6" t="s">
        <v>277</v>
      </c>
      <c r="C71" s="6" t="s">
        <v>278</v>
      </c>
      <c r="D71" s="6" t="s">
        <v>151</v>
      </c>
      <c r="E71" s="7">
        <v>65</v>
      </c>
      <c r="F71" s="7">
        <v>31</v>
      </c>
    </row>
    <row r="72" spans="2:6" ht="12.75">
      <c r="B72" s="6" t="s">
        <v>279</v>
      </c>
      <c r="C72" s="6" t="s">
        <v>280</v>
      </c>
      <c r="D72" s="6" t="s">
        <v>135</v>
      </c>
      <c r="E72" s="7">
        <v>27</v>
      </c>
      <c r="F72" s="7">
        <v>14</v>
      </c>
    </row>
    <row r="73" spans="2:6" ht="12.75">
      <c r="B73" s="6" t="s">
        <v>281</v>
      </c>
      <c r="C73" s="6" t="s">
        <v>282</v>
      </c>
      <c r="D73" s="6" t="s">
        <v>140</v>
      </c>
      <c r="E73" s="7">
        <v>46</v>
      </c>
      <c r="F73" s="7">
        <v>35</v>
      </c>
    </row>
    <row r="74" spans="2:6" ht="12.75">
      <c r="B74" s="6" t="s">
        <v>283</v>
      </c>
      <c r="C74" s="6" t="s">
        <v>284</v>
      </c>
      <c r="D74" s="6" t="s">
        <v>177</v>
      </c>
      <c r="E74" s="7">
        <v>11</v>
      </c>
      <c r="F74" s="7" t="s">
        <v>210</v>
      </c>
    </row>
    <row r="75" spans="2:6" ht="12.75">
      <c r="B75" s="6" t="s">
        <v>285</v>
      </c>
      <c r="C75" s="6" t="s">
        <v>286</v>
      </c>
      <c r="D75" s="6" t="s">
        <v>140</v>
      </c>
      <c r="E75" s="7">
        <v>53</v>
      </c>
      <c r="F75" s="7">
        <v>37</v>
      </c>
    </row>
    <row r="76" spans="2:6" ht="12.75">
      <c r="B76" s="6" t="s">
        <v>287</v>
      </c>
      <c r="C76" s="6" t="s">
        <v>288</v>
      </c>
      <c r="D76" s="6" t="s">
        <v>225</v>
      </c>
      <c r="E76" s="7" t="s">
        <v>289</v>
      </c>
      <c r="F76" s="7">
        <v>12</v>
      </c>
    </row>
    <row r="77" spans="2:6" ht="12.75">
      <c r="B77" s="6" t="s">
        <v>290</v>
      </c>
      <c r="C77" s="6" t="s">
        <v>291</v>
      </c>
      <c r="D77" s="6" t="s">
        <v>225</v>
      </c>
      <c r="E77" s="7">
        <v>63</v>
      </c>
      <c r="F77" s="7">
        <v>12</v>
      </c>
    </row>
    <row r="78" spans="2:6" ht="12.75">
      <c r="B78" s="6" t="s">
        <v>290</v>
      </c>
      <c r="C78" s="6" t="s">
        <v>292</v>
      </c>
      <c r="D78" s="6" t="s">
        <v>225</v>
      </c>
      <c r="E78" s="7">
        <v>14</v>
      </c>
      <c r="F78" s="7">
        <v>12</v>
      </c>
    </row>
    <row r="79" spans="2:6" ht="12.75">
      <c r="B79" s="6" t="s">
        <v>290</v>
      </c>
      <c r="C79" s="6" t="s">
        <v>293</v>
      </c>
      <c r="D79" s="6" t="s">
        <v>225</v>
      </c>
      <c r="E79" s="7">
        <v>14</v>
      </c>
      <c r="F79" s="7">
        <v>12</v>
      </c>
    </row>
    <row r="80" spans="2:6" ht="12.75">
      <c r="B80" s="6" t="s">
        <v>294</v>
      </c>
      <c r="C80" s="6" t="s">
        <v>295</v>
      </c>
      <c r="D80" s="6" t="s">
        <v>166</v>
      </c>
      <c r="E80" s="7" t="s">
        <v>296</v>
      </c>
      <c r="F80" s="7" t="s">
        <v>297</v>
      </c>
    </row>
    <row r="81" spans="2:6" ht="12.75">
      <c r="B81" s="6" t="s">
        <v>298</v>
      </c>
      <c r="C81" s="6" t="s">
        <v>299</v>
      </c>
      <c r="D81" s="6" t="s">
        <v>177</v>
      </c>
      <c r="E81" s="7">
        <v>11</v>
      </c>
      <c r="F81" s="7" t="s">
        <v>210</v>
      </c>
    </row>
    <row r="82" spans="2:6" ht="12.75">
      <c r="B82" s="6" t="s">
        <v>300</v>
      </c>
      <c r="C82" s="6" t="s">
        <v>301</v>
      </c>
      <c r="D82" s="6" t="s">
        <v>140</v>
      </c>
      <c r="E82" s="7">
        <v>37</v>
      </c>
      <c r="F82" s="7">
        <v>33</v>
      </c>
    </row>
    <row r="83" spans="2:5" ht="12.75">
      <c r="B83" s="6" t="s">
        <v>302</v>
      </c>
      <c r="C83" s="6" t="s">
        <v>303</v>
      </c>
      <c r="D83" s="6" t="s">
        <v>304</v>
      </c>
      <c r="E83" s="7">
        <v>14</v>
      </c>
    </row>
    <row r="84" spans="2:6" ht="12.75">
      <c r="B84" s="6" t="s">
        <v>83</v>
      </c>
      <c r="C84" s="6" t="s">
        <v>305</v>
      </c>
      <c r="D84" s="6" t="s">
        <v>135</v>
      </c>
      <c r="E84" s="7">
        <v>37</v>
      </c>
      <c r="F84" s="7">
        <v>14</v>
      </c>
    </row>
    <row r="85" spans="2:6" ht="12.75">
      <c r="B85" s="6" t="s">
        <v>306</v>
      </c>
      <c r="C85" s="6" t="s">
        <v>307</v>
      </c>
      <c r="D85" s="6" t="s">
        <v>140</v>
      </c>
      <c r="E85" s="7">
        <v>36</v>
      </c>
      <c r="F85" s="7">
        <v>33</v>
      </c>
    </row>
    <row r="86" spans="2:6" ht="12.75">
      <c r="B86" s="6" t="s">
        <v>308</v>
      </c>
      <c r="C86" s="6" t="s">
        <v>309</v>
      </c>
      <c r="D86" s="6" t="s">
        <v>135</v>
      </c>
      <c r="E86" s="7">
        <v>36</v>
      </c>
      <c r="F86" s="7">
        <v>14</v>
      </c>
    </row>
    <row r="87" spans="2:6" ht="12.75">
      <c r="B87" s="6" t="s">
        <v>310</v>
      </c>
      <c r="C87" s="6" t="s">
        <v>311</v>
      </c>
      <c r="D87" s="6" t="s">
        <v>225</v>
      </c>
      <c r="E87" s="7">
        <v>14</v>
      </c>
      <c r="F87" s="7">
        <v>13</v>
      </c>
    </row>
    <row r="88" spans="2:6" ht="12.75">
      <c r="B88" s="6" t="s">
        <v>312</v>
      </c>
      <c r="C88" s="6" t="s">
        <v>313</v>
      </c>
      <c r="D88" s="6" t="s">
        <v>177</v>
      </c>
      <c r="E88" s="7" t="s">
        <v>314</v>
      </c>
      <c r="F88" s="7" t="s">
        <v>179</v>
      </c>
    </row>
    <row r="89" spans="2:6" ht="12.75">
      <c r="B89" s="6" t="s">
        <v>315</v>
      </c>
      <c r="C89" s="6" t="s">
        <v>316</v>
      </c>
      <c r="D89" s="6" t="s">
        <v>177</v>
      </c>
      <c r="E89" s="7" t="s">
        <v>314</v>
      </c>
      <c r="F89" s="7" t="s">
        <v>179</v>
      </c>
    </row>
    <row r="90" spans="2:6" ht="12.75">
      <c r="B90" s="6" t="s">
        <v>317</v>
      </c>
      <c r="C90" s="6" t="s">
        <v>318</v>
      </c>
      <c r="D90" s="6" t="s">
        <v>140</v>
      </c>
      <c r="E90" s="7">
        <v>52</v>
      </c>
      <c r="F90" s="7">
        <v>36</v>
      </c>
    </row>
    <row r="91" spans="2:6" ht="12.75">
      <c r="B91" s="6" t="s">
        <v>319</v>
      </c>
      <c r="C91" s="6" t="s">
        <v>320</v>
      </c>
      <c r="D91" s="6" t="s">
        <v>140</v>
      </c>
      <c r="E91" s="7">
        <v>46</v>
      </c>
      <c r="F91" s="7">
        <v>35</v>
      </c>
    </row>
    <row r="92" spans="2:6" ht="12.75">
      <c r="B92" s="6" t="s">
        <v>321</v>
      </c>
      <c r="C92" s="6" t="s">
        <v>322</v>
      </c>
      <c r="D92" s="6" t="s">
        <v>140</v>
      </c>
      <c r="E92" s="7">
        <v>53</v>
      </c>
      <c r="F92" s="7">
        <v>39</v>
      </c>
    </row>
    <row r="93" spans="2:6" ht="12.75">
      <c r="B93" s="6" t="s">
        <v>323</v>
      </c>
      <c r="C93" s="6" t="s">
        <v>324</v>
      </c>
      <c r="D93" s="6" t="s">
        <v>135</v>
      </c>
      <c r="E93" s="7">
        <v>28</v>
      </c>
      <c r="F93" s="7">
        <v>14</v>
      </c>
    </row>
    <row r="94" spans="2:6" ht="12.75">
      <c r="B94" s="6" t="s">
        <v>325</v>
      </c>
      <c r="C94" s="6" t="s">
        <v>326</v>
      </c>
      <c r="D94" s="6" t="s">
        <v>151</v>
      </c>
      <c r="E94" s="7" t="s">
        <v>132</v>
      </c>
      <c r="F94" s="7">
        <v>27</v>
      </c>
    </row>
    <row r="95" spans="2:6" ht="12.75">
      <c r="B95" s="6" t="s">
        <v>327</v>
      </c>
      <c r="C95" s="6" t="s">
        <v>328</v>
      </c>
      <c r="D95" s="6" t="s">
        <v>140</v>
      </c>
      <c r="E95" s="7">
        <v>48</v>
      </c>
      <c r="F95" s="7">
        <v>37</v>
      </c>
    </row>
    <row r="96" spans="2:6" ht="12.75">
      <c r="B96" s="6" t="s">
        <v>329</v>
      </c>
      <c r="C96" s="6" t="s">
        <v>330</v>
      </c>
      <c r="D96" s="6" t="s">
        <v>131</v>
      </c>
      <c r="E96" s="7">
        <v>39</v>
      </c>
      <c r="F96" s="7" t="s">
        <v>182</v>
      </c>
    </row>
    <row r="97" spans="2:6" ht="12.75">
      <c r="B97" s="6" t="s">
        <v>331</v>
      </c>
      <c r="C97" s="6" t="s">
        <v>332</v>
      </c>
      <c r="D97" s="6" t="s">
        <v>135</v>
      </c>
      <c r="E97" s="7">
        <v>37</v>
      </c>
      <c r="F97" s="7">
        <v>14</v>
      </c>
    </row>
    <row r="98" spans="2:6" ht="12.75">
      <c r="B98" s="6" t="s">
        <v>333</v>
      </c>
      <c r="C98" s="6" t="s">
        <v>334</v>
      </c>
      <c r="D98" s="6" t="s">
        <v>135</v>
      </c>
      <c r="E98" s="7">
        <v>37</v>
      </c>
      <c r="F98" s="7">
        <v>14</v>
      </c>
    </row>
    <row r="99" spans="2:6" ht="12.75">
      <c r="B99" s="6" t="s">
        <v>335</v>
      </c>
      <c r="C99" s="6" t="s">
        <v>336</v>
      </c>
      <c r="D99" s="6" t="s">
        <v>140</v>
      </c>
      <c r="E99" s="7">
        <v>36</v>
      </c>
      <c r="F99" s="7">
        <v>33</v>
      </c>
    </row>
    <row r="100" spans="2:6" ht="12.75">
      <c r="B100" s="6" t="s">
        <v>337</v>
      </c>
      <c r="C100" s="6" t="s">
        <v>338</v>
      </c>
      <c r="D100" s="6" t="s">
        <v>140</v>
      </c>
      <c r="E100" s="7">
        <v>37</v>
      </c>
      <c r="F100" s="7">
        <v>33</v>
      </c>
    </row>
    <row r="101" spans="2:6" ht="12.75">
      <c r="B101" s="6" t="s">
        <v>339</v>
      </c>
      <c r="C101" s="6" t="s">
        <v>340</v>
      </c>
      <c r="D101" s="6" t="s">
        <v>135</v>
      </c>
      <c r="E101" s="7">
        <v>27</v>
      </c>
      <c r="F101" s="7">
        <v>14</v>
      </c>
    </row>
    <row r="102" spans="2:6" ht="12.75">
      <c r="B102" s="6" t="s">
        <v>341</v>
      </c>
      <c r="C102" s="6" t="s">
        <v>342</v>
      </c>
      <c r="D102" s="6" t="s">
        <v>131</v>
      </c>
      <c r="E102" s="7">
        <v>29</v>
      </c>
      <c r="F102" s="7">
        <v>21</v>
      </c>
    </row>
    <row r="103" spans="2:6" ht="12.75">
      <c r="B103" s="6" t="s">
        <v>343</v>
      </c>
      <c r="C103" s="6" t="s">
        <v>344</v>
      </c>
      <c r="D103" s="6" t="s">
        <v>140</v>
      </c>
      <c r="E103" s="7">
        <v>46</v>
      </c>
      <c r="F103" s="7">
        <v>35</v>
      </c>
    </row>
    <row r="104" spans="2:6" ht="12.75">
      <c r="B104" s="6" t="s">
        <v>345</v>
      </c>
      <c r="C104" s="6" t="s">
        <v>346</v>
      </c>
      <c r="D104" s="6" t="s">
        <v>131</v>
      </c>
      <c r="E104" s="7" t="s">
        <v>347</v>
      </c>
      <c r="F104" s="7">
        <v>21</v>
      </c>
    </row>
    <row r="105" spans="2:6" ht="12.75">
      <c r="B105" s="6" t="s">
        <v>87</v>
      </c>
      <c r="C105" s="6" t="s">
        <v>348</v>
      </c>
      <c r="D105" s="6" t="s">
        <v>135</v>
      </c>
      <c r="E105" s="7">
        <v>29</v>
      </c>
      <c r="F105" s="7">
        <v>16</v>
      </c>
    </row>
    <row r="106" spans="2:6" ht="12.75">
      <c r="B106" s="6" t="s">
        <v>88</v>
      </c>
      <c r="C106" s="6" t="s">
        <v>349</v>
      </c>
      <c r="D106" s="6" t="s">
        <v>135</v>
      </c>
      <c r="E106" s="7">
        <v>29</v>
      </c>
      <c r="F106" s="7">
        <v>15</v>
      </c>
    </row>
    <row r="107" spans="2:6" ht="12.75">
      <c r="B107" s="6" t="s">
        <v>350</v>
      </c>
      <c r="C107" s="6" t="s">
        <v>351</v>
      </c>
      <c r="D107" s="6" t="s">
        <v>140</v>
      </c>
      <c r="E107" s="7">
        <v>48</v>
      </c>
      <c r="F107" s="7">
        <v>37</v>
      </c>
    </row>
    <row r="108" spans="2:6" ht="12.75">
      <c r="B108" s="6" t="s">
        <v>352</v>
      </c>
      <c r="C108" s="6" t="s">
        <v>353</v>
      </c>
      <c r="D108" s="6" t="s">
        <v>135</v>
      </c>
      <c r="E108" s="7">
        <v>29</v>
      </c>
      <c r="F108" s="7">
        <v>16</v>
      </c>
    </row>
    <row r="109" spans="2:5" ht="12.75">
      <c r="B109" s="6" t="s">
        <v>354</v>
      </c>
      <c r="C109" s="6" t="s">
        <v>355</v>
      </c>
      <c r="D109" s="6" t="s">
        <v>356</v>
      </c>
      <c r="E109" s="7">
        <v>17</v>
      </c>
    </row>
    <row r="110" spans="2:6" ht="12.75">
      <c r="B110" s="6" t="s">
        <v>357</v>
      </c>
      <c r="C110" s="6" t="s">
        <v>358</v>
      </c>
      <c r="D110" s="6" t="s">
        <v>131</v>
      </c>
      <c r="E110" s="7" t="s">
        <v>359</v>
      </c>
      <c r="F110" s="7">
        <v>17</v>
      </c>
    </row>
    <row r="111" spans="2:6" ht="12.75">
      <c r="B111" s="6" t="s">
        <v>360</v>
      </c>
      <c r="C111" s="6" t="s">
        <v>361</v>
      </c>
      <c r="D111" s="6" t="s">
        <v>131</v>
      </c>
      <c r="E111" s="7" t="s">
        <v>359</v>
      </c>
      <c r="F111" s="7">
        <v>17</v>
      </c>
    </row>
    <row r="112" spans="2:6" ht="12.75">
      <c r="B112" s="6" t="s">
        <v>362</v>
      </c>
      <c r="C112" s="6" t="s">
        <v>363</v>
      </c>
      <c r="D112" s="6" t="s">
        <v>135</v>
      </c>
      <c r="E112" s="7">
        <v>27</v>
      </c>
      <c r="F112" s="7">
        <v>14</v>
      </c>
    </row>
    <row r="113" spans="2:6" ht="12.75">
      <c r="B113" s="6" t="s">
        <v>364</v>
      </c>
      <c r="C113" s="6" t="s">
        <v>365</v>
      </c>
      <c r="D113" s="6" t="s">
        <v>177</v>
      </c>
      <c r="E113" s="7">
        <v>11</v>
      </c>
      <c r="F113" s="7" t="s">
        <v>210</v>
      </c>
    </row>
    <row r="114" spans="2:6" ht="12.75">
      <c r="B114" s="6" t="s">
        <v>366</v>
      </c>
      <c r="C114" s="6" t="s">
        <v>367</v>
      </c>
      <c r="D114" s="6" t="s">
        <v>177</v>
      </c>
      <c r="E114" s="7">
        <v>11</v>
      </c>
      <c r="F114" s="7" t="s">
        <v>210</v>
      </c>
    </row>
    <row r="115" spans="2:6" ht="12.75">
      <c r="B115" s="6" t="s">
        <v>368</v>
      </c>
      <c r="C115" s="6" t="s">
        <v>369</v>
      </c>
      <c r="D115" s="6" t="s">
        <v>140</v>
      </c>
      <c r="E115" s="7">
        <v>53</v>
      </c>
      <c r="F115" s="7">
        <v>39</v>
      </c>
    </row>
    <row r="116" spans="2:6" ht="12.75">
      <c r="B116" s="6" t="s">
        <v>370</v>
      </c>
      <c r="C116" s="6" t="s">
        <v>371</v>
      </c>
      <c r="D116" s="6" t="s">
        <v>151</v>
      </c>
      <c r="E116" s="7">
        <v>56</v>
      </c>
      <c r="F116" s="7">
        <v>32</v>
      </c>
    </row>
    <row r="117" spans="2:6" ht="12.75">
      <c r="B117" s="6" t="s">
        <v>372</v>
      </c>
      <c r="C117" s="6" t="s">
        <v>373</v>
      </c>
      <c r="D117" s="6" t="s">
        <v>177</v>
      </c>
      <c r="E117" s="7">
        <v>11</v>
      </c>
      <c r="F117" s="7" t="s">
        <v>210</v>
      </c>
    </row>
    <row r="118" spans="2:6" ht="12.75">
      <c r="B118" s="6" t="s">
        <v>374</v>
      </c>
      <c r="C118" s="6" t="s">
        <v>375</v>
      </c>
      <c r="D118" s="6" t="s">
        <v>6</v>
      </c>
      <c r="E118" s="7">
        <v>63</v>
      </c>
      <c r="F118" s="7">
        <v>32</v>
      </c>
    </row>
    <row r="119" spans="2:6" ht="12.75">
      <c r="B119" s="6" t="s">
        <v>376</v>
      </c>
      <c r="C119" s="6" t="s">
        <v>377</v>
      </c>
      <c r="D119" s="6" t="s">
        <v>177</v>
      </c>
      <c r="E119" s="7" t="s">
        <v>378</v>
      </c>
      <c r="F119" s="7" t="s">
        <v>379</v>
      </c>
    </row>
    <row r="120" spans="2:6" ht="12.75">
      <c r="B120" s="6" t="s">
        <v>376</v>
      </c>
      <c r="C120" s="6" t="s">
        <v>380</v>
      </c>
      <c r="D120" s="6" t="s">
        <v>151</v>
      </c>
      <c r="E120" s="7">
        <v>63</v>
      </c>
      <c r="F120" s="7">
        <v>32</v>
      </c>
    </row>
    <row r="121" spans="2:6" ht="12.75">
      <c r="B121" s="6" t="s">
        <v>374</v>
      </c>
      <c r="C121" s="6" t="s">
        <v>381</v>
      </c>
      <c r="D121" s="6" t="s">
        <v>6</v>
      </c>
      <c r="E121" s="7">
        <v>63</v>
      </c>
      <c r="F121" s="7">
        <v>31</v>
      </c>
    </row>
    <row r="122" spans="2:6" ht="12.75">
      <c r="B122" s="6" t="s">
        <v>382</v>
      </c>
      <c r="C122" s="6" t="s">
        <v>383</v>
      </c>
      <c r="D122" s="6" t="s">
        <v>177</v>
      </c>
      <c r="E122" s="7" t="s">
        <v>314</v>
      </c>
      <c r="F122" s="7" t="s">
        <v>179</v>
      </c>
    </row>
    <row r="123" spans="2:6" ht="12.75">
      <c r="B123" s="6" t="s">
        <v>384</v>
      </c>
      <c r="C123" s="6" t="s">
        <v>385</v>
      </c>
      <c r="D123" s="6" t="s">
        <v>140</v>
      </c>
      <c r="E123" s="7">
        <v>53</v>
      </c>
      <c r="F123" s="7">
        <v>39</v>
      </c>
    </row>
    <row r="124" spans="2:6" ht="12.75">
      <c r="B124" s="6" t="s">
        <v>386</v>
      </c>
      <c r="C124" s="6" t="s">
        <v>387</v>
      </c>
      <c r="D124" s="6" t="s">
        <v>140</v>
      </c>
      <c r="E124" s="7">
        <v>53</v>
      </c>
      <c r="F124" s="7">
        <v>39</v>
      </c>
    </row>
    <row r="125" spans="2:6" ht="12.75">
      <c r="B125" s="6" t="s">
        <v>388</v>
      </c>
      <c r="C125" s="6" t="s">
        <v>389</v>
      </c>
      <c r="D125" s="6" t="s">
        <v>140</v>
      </c>
      <c r="E125" s="7">
        <v>53</v>
      </c>
      <c r="F125" s="7">
        <v>39</v>
      </c>
    </row>
    <row r="126" spans="2:6" ht="12.75">
      <c r="B126" s="6" t="s">
        <v>390</v>
      </c>
      <c r="C126" s="6" t="s">
        <v>391</v>
      </c>
      <c r="D126" s="6" t="s">
        <v>140</v>
      </c>
      <c r="E126" s="7">
        <v>53</v>
      </c>
      <c r="F126" s="7">
        <v>39</v>
      </c>
    </row>
    <row r="127" spans="2:6" ht="12.75">
      <c r="B127" s="6" t="s">
        <v>392</v>
      </c>
      <c r="C127" s="6" t="s">
        <v>393</v>
      </c>
      <c r="D127" s="6" t="s">
        <v>140</v>
      </c>
      <c r="E127" s="7">
        <v>68</v>
      </c>
      <c r="F127" s="7">
        <v>39</v>
      </c>
    </row>
    <row r="128" spans="2:6" ht="12.75">
      <c r="B128" s="6" t="s">
        <v>394</v>
      </c>
      <c r="C128" s="6" t="s">
        <v>395</v>
      </c>
      <c r="D128" s="6" t="s">
        <v>140</v>
      </c>
      <c r="E128" s="7">
        <v>68</v>
      </c>
      <c r="F128" s="7">
        <v>39</v>
      </c>
    </row>
    <row r="129" spans="2:6" ht="12.75">
      <c r="B129" s="6" t="s">
        <v>396</v>
      </c>
      <c r="C129" s="6" t="s">
        <v>397</v>
      </c>
      <c r="D129" s="6" t="s">
        <v>140</v>
      </c>
      <c r="E129" s="7">
        <v>68</v>
      </c>
      <c r="F129" s="7">
        <v>39</v>
      </c>
    </row>
    <row r="130" spans="2:6" ht="12.75">
      <c r="B130" s="6" t="s">
        <v>398</v>
      </c>
      <c r="C130" s="6" t="s">
        <v>399</v>
      </c>
      <c r="D130" s="6" t="s">
        <v>151</v>
      </c>
      <c r="E130" s="7">
        <v>62</v>
      </c>
      <c r="F130" s="7">
        <v>32</v>
      </c>
    </row>
    <row r="131" spans="2:6" ht="12.75">
      <c r="B131" s="6" t="s">
        <v>400</v>
      </c>
      <c r="C131" s="6" t="s">
        <v>401</v>
      </c>
      <c r="D131" s="6" t="s">
        <v>225</v>
      </c>
      <c r="E131" s="7">
        <v>12</v>
      </c>
      <c r="F131" s="7" t="s">
        <v>226</v>
      </c>
    </row>
    <row r="132" spans="2:6" ht="12.75">
      <c r="B132" s="6" t="s">
        <v>402</v>
      </c>
      <c r="C132" s="6" t="s">
        <v>403</v>
      </c>
      <c r="D132" s="6" t="s">
        <v>135</v>
      </c>
      <c r="E132" s="7">
        <v>27</v>
      </c>
      <c r="F132" s="7">
        <v>14</v>
      </c>
    </row>
    <row r="133" spans="2:6" ht="12.75">
      <c r="B133" s="6" t="s">
        <v>404</v>
      </c>
      <c r="C133" s="6" t="s">
        <v>405</v>
      </c>
      <c r="D133" s="6" t="s">
        <v>135</v>
      </c>
      <c r="E133" s="7">
        <v>27</v>
      </c>
      <c r="F133" s="7">
        <v>14</v>
      </c>
    </row>
    <row r="134" spans="2:6" ht="12.75">
      <c r="B134" s="6" t="s">
        <v>406</v>
      </c>
      <c r="C134" s="6" t="s">
        <v>407</v>
      </c>
      <c r="D134" s="6" t="s">
        <v>135</v>
      </c>
      <c r="E134" s="7">
        <v>27</v>
      </c>
      <c r="F134" s="7">
        <v>14</v>
      </c>
    </row>
    <row r="135" spans="2:6" ht="12.75">
      <c r="B135" s="6" t="s">
        <v>408</v>
      </c>
      <c r="C135" s="6" t="s">
        <v>409</v>
      </c>
      <c r="D135" s="6" t="s">
        <v>135</v>
      </c>
      <c r="E135" s="7">
        <v>27</v>
      </c>
      <c r="F135" s="7">
        <v>14</v>
      </c>
    </row>
    <row r="136" spans="2:6" ht="12.75">
      <c r="B136" s="6" t="s">
        <v>410</v>
      </c>
      <c r="C136" s="6" t="s">
        <v>411</v>
      </c>
      <c r="D136" s="6" t="s">
        <v>135</v>
      </c>
      <c r="E136" s="7">
        <v>27</v>
      </c>
      <c r="F136" s="7">
        <v>14</v>
      </c>
    </row>
    <row r="137" spans="2:6" ht="12.75">
      <c r="B137" s="6" t="s">
        <v>412</v>
      </c>
      <c r="C137" s="6" t="s">
        <v>413</v>
      </c>
      <c r="D137" s="6" t="s">
        <v>135</v>
      </c>
      <c r="E137" s="7">
        <v>27</v>
      </c>
      <c r="F137" s="7">
        <v>14</v>
      </c>
    </row>
    <row r="138" spans="2:6" ht="12.75">
      <c r="B138" s="6" t="s">
        <v>414</v>
      </c>
      <c r="C138" s="6" t="s">
        <v>415</v>
      </c>
      <c r="D138" s="6" t="s">
        <v>135</v>
      </c>
      <c r="E138" s="7">
        <v>27</v>
      </c>
      <c r="F138" s="7">
        <v>14</v>
      </c>
    </row>
    <row r="139" spans="2:6" ht="12.75">
      <c r="B139" s="6" t="s">
        <v>416</v>
      </c>
      <c r="C139" s="6" t="s">
        <v>417</v>
      </c>
      <c r="D139" s="6" t="s">
        <v>151</v>
      </c>
      <c r="E139" s="7">
        <v>51</v>
      </c>
      <c r="F139" s="7">
        <v>28</v>
      </c>
    </row>
    <row r="140" spans="2:6" ht="12.75">
      <c r="B140" s="6" t="s">
        <v>418</v>
      </c>
      <c r="C140" s="6" t="s">
        <v>419</v>
      </c>
      <c r="D140" s="6" t="s">
        <v>151</v>
      </c>
      <c r="E140" s="7">
        <v>51</v>
      </c>
      <c r="F140" s="7">
        <v>32</v>
      </c>
    </row>
    <row r="141" spans="2:6" ht="12.75">
      <c r="B141" s="6" t="s">
        <v>420</v>
      </c>
      <c r="C141" s="6" t="s">
        <v>421</v>
      </c>
      <c r="D141" s="6" t="s">
        <v>135</v>
      </c>
      <c r="E141" s="7">
        <v>28</v>
      </c>
      <c r="F141" s="7">
        <v>15</v>
      </c>
    </row>
    <row r="142" spans="2:6" ht="12.75">
      <c r="B142" s="6" t="s">
        <v>95</v>
      </c>
      <c r="C142" s="6" t="s">
        <v>422</v>
      </c>
      <c r="D142" s="6" t="s">
        <v>135</v>
      </c>
      <c r="E142" s="7">
        <v>28</v>
      </c>
      <c r="F142" s="7">
        <v>14</v>
      </c>
    </row>
    <row r="143" spans="2:6" ht="12.75">
      <c r="B143" s="6" t="s">
        <v>95</v>
      </c>
      <c r="C143" s="6" t="s">
        <v>423</v>
      </c>
      <c r="D143" s="6" t="s">
        <v>135</v>
      </c>
      <c r="E143" s="7">
        <v>28</v>
      </c>
      <c r="F143" s="7">
        <v>14</v>
      </c>
    </row>
    <row r="144" spans="2:6" ht="12.75">
      <c r="B144" s="6" t="s">
        <v>424</v>
      </c>
      <c r="C144" s="6" t="s">
        <v>425</v>
      </c>
      <c r="D144" s="6" t="s">
        <v>225</v>
      </c>
      <c r="E144" s="7">
        <v>12</v>
      </c>
      <c r="F144" s="7" t="s">
        <v>426</v>
      </c>
    </row>
    <row r="145" spans="2:6" ht="12.75">
      <c r="B145" s="6" t="s">
        <v>427</v>
      </c>
      <c r="C145" s="6" t="s">
        <v>428</v>
      </c>
      <c r="D145" s="6" t="s">
        <v>225</v>
      </c>
      <c r="E145" s="7">
        <v>12</v>
      </c>
      <c r="F145" s="7" t="s">
        <v>426</v>
      </c>
    </row>
    <row r="146" spans="2:6" ht="12.75">
      <c r="B146" s="6" t="s">
        <v>429</v>
      </c>
      <c r="C146" s="6" t="s">
        <v>430</v>
      </c>
      <c r="D146" s="6" t="s">
        <v>177</v>
      </c>
      <c r="E146" s="7">
        <v>11</v>
      </c>
      <c r="F146" s="7" t="s">
        <v>210</v>
      </c>
    </row>
    <row r="147" spans="2:6" ht="12.75">
      <c r="B147" s="6" t="s">
        <v>431</v>
      </c>
      <c r="C147" s="6" t="s">
        <v>432</v>
      </c>
      <c r="D147" s="6" t="s">
        <v>177</v>
      </c>
      <c r="E147" s="7">
        <v>11</v>
      </c>
      <c r="F147" s="7" t="s">
        <v>210</v>
      </c>
    </row>
    <row r="148" spans="2:6" ht="12.75">
      <c r="B148" s="6" t="s">
        <v>433</v>
      </c>
      <c r="C148" s="6" t="s">
        <v>434</v>
      </c>
      <c r="D148" s="6" t="s">
        <v>225</v>
      </c>
      <c r="E148" s="7">
        <v>12</v>
      </c>
      <c r="F148" s="7" t="s">
        <v>226</v>
      </c>
    </row>
    <row r="149" spans="2:6" ht="12.75">
      <c r="B149" s="6" t="s">
        <v>435</v>
      </c>
      <c r="C149" s="6" t="s">
        <v>436</v>
      </c>
      <c r="D149" s="6" t="s">
        <v>225</v>
      </c>
      <c r="E149" s="7">
        <v>12</v>
      </c>
      <c r="F149" s="7" t="s">
        <v>226</v>
      </c>
    </row>
    <row r="150" spans="2:6" ht="12.75">
      <c r="B150" s="6" t="s">
        <v>435</v>
      </c>
      <c r="C150" s="6" t="s">
        <v>437</v>
      </c>
      <c r="D150" s="6" t="s">
        <v>177</v>
      </c>
      <c r="E150" s="7">
        <v>11</v>
      </c>
      <c r="F150" s="7" t="s">
        <v>379</v>
      </c>
    </row>
    <row r="151" spans="2:6" ht="12.75">
      <c r="B151" s="6" t="s">
        <v>73</v>
      </c>
      <c r="C151" s="6" t="s">
        <v>438</v>
      </c>
      <c r="D151" s="6" t="s">
        <v>131</v>
      </c>
      <c r="E151" s="7">
        <v>44</v>
      </c>
      <c r="F151" s="7">
        <v>25</v>
      </c>
    </row>
    <row r="152" spans="2:6" ht="12.75">
      <c r="B152" s="6" t="s">
        <v>439</v>
      </c>
      <c r="C152" s="6" t="s">
        <v>440</v>
      </c>
      <c r="D152" s="6" t="s">
        <v>177</v>
      </c>
      <c r="E152" s="7">
        <v>11</v>
      </c>
      <c r="F152" s="7" t="s">
        <v>379</v>
      </c>
    </row>
    <row r="153" spans="2:6" ht="12.75">
      <c r="B153" s="6" t="s">
        <v>441</v>
      </c>
      <c r="C153" s="6" t="s">
        <v>442</v>
      </c>
      <c r="D153" s="6" t="s">
        <v>177</v>
      </c>
      <c r="E153" s="7">
        <v>11</v>
      </c>
      <c r="F153" s="7" t="s">
        <v>379</v>
      </c>
    </row>
    <row r="154" spans="2:6" ht="12.75">
      <c r="B154" s="6" t="s">
        <v>443</v>
      </c>
      <c r="C154" s="6" t="s">
        <v>444</v>
      </c>
      <c r="D154" s="6" t="s">
        <v>131</v>
      </c>
      <c r="E154" s="7">
        <v>49</v>
      </c>
      <c r="F154" s="7">
        <v>26</v>
      </c>
    </row>
    <row r="155" spans="2:6" ht="12.75">
      <c r="B155" s="6" t="s">
        <v>445</v>
      </c>
      <c r="C155" s="6" t="s">
        <v>446</v>
      </c>
      <c r="D155" s="6" t="s">
        <v>135</v>
      </c>
      <c r="E155" s="7">
        <v>28</v>
      </c>
      <c r="F155" s="7">
        <v>15</v>
      </c>
    </row>
    <row r="156" spans="2:6" ht="12.75">
      <c r="B156" s="6" t="s">
        <v>447</v>
      </c>
      <c r="C156" s="6" t="s">
        <v>448</v>
      </c>
      <c r="D156" s="6" t="s">
        <v>131</v>
      </c>
      <c r="E156" s="7">
        <v>39</v>
      </c>
      <c r="F156" s="7">
        <v>21</v>
      </c>
    </row>
    <row r="157" spans="2:6" ht="12.75">
      <c r="B157" s="6" t="s">
        <v>449</v>
      </c>
      <c r="C157" s="6" t="s">
        <v>450</v>
      </c>
      <c r="D157" s="6" t="s">
        <v>135</v>
      </c>
      <c r="E157" s="7" t="s">
        <v>451</v>
      </c>
      <c r="F157" s="7" t="s">
        <v>452</v>
      </c>
    </row>
    <row r="158" spans="2:6" ht="12.75">
      <c r="B158" s="6" t="s">
        <v>453</v>
      </c>
      <c r="C158" s="6" t="s">
        <v>454</v>
      </c>
      <c r="D158" s="6" t="s">
        <v>135</v>
      </c>
      <c r="E158" s="7">
        <v>28</v>
      </c>
      <c r="F158" s="7">
        <v>15</v>
      </c>
    </row>
    <row r="159" spans="2:6" ht="12.75">
      <c r="B159" s="6" t="s">
        <v>455</v>
      </c>
      <c r="C159" s="6" t="s">
        <v>456</v>
      </c>
      <c r="D159" s="6" t="s">
        <v>140</v>
      </c>
      <c r="E159" s="7">
        <v>48</v>
      </c>
      <c r="F159" s="7">
        <v>37</v>
      </c>
    </row>
    <row r="160" spans="2:6" ht="12.75">
      <c r="B160" s="6" t="s">
        <v>457</v>
      </c>
      <c r="C160" s="6" t="s">
        <v>458</v>
      </c>
      <c r="D160" s="6" t="s">
        <v>177</v>
      </c>
      <c r="E160" s="7">
        <v>11</v>
      </c>
      <c r="F160" s="7" t="s">
        <v>210</v>
      </c>
    </row>
    <row r="161" spans="2:6" ht="12.75">
      <c r="B161" s="6" t="s">
        <v>459</v>
      </c>
      <c r="C161" s="6" t="s">
        <v>460</v>
      </c>
      <c r="D161" s="6" t="s">
        <v>140</v>
      </c>
      <c r="E161" s="7">
        <v>46</v>
      </c>
      <c r="F161" s="7">
        <v>35</v>
      </c>
    </row>
    <row r="162" spans="2:6" ht="12.75">
      <c r="B162" s="6" t="s">
        <v>461</v>
      </c>
      <c r="C162" s="6" t="s">
        <v>462</v>
      </c>
      <c r="D162" s="6" t="s">
        <v>177</v>
      </c>
      <c r="E162" s="7">
        <v>11</v>
      </c>
      <c r="F162" s="7" t="s">
        <v>210</v>
      </c>
    </row>
    <row r="163" spans="2:6" ht="12.75">
      <c r="B163" s="6" t="s">
        <v>463</v>
      </c>
      <c r="C163" s="6" t="s">
        <v>464</v>
      </c>
      <c r="D163" s="6" t="s">
        <v>177</v>
      </c>
      <c r="E163" s="7">
        <v>11</v>
      </c>
      <c r="F163" s="7" t="s">
        <v>210</v>
      </c>
    </row>
    <row r="164" spans="2:6" ht="12.75">
      <c r="B164" s="6" t="s">
        <v>465</v>
      </c>
      <c r="C164" s="6" t="s">
        <v>466</v>
      </c>
      <c r="D164" s="6" t="s">
        <v>177</v>
      </c>
      <c r="E164" s="7">
        <v>11</v>
      </c>
      <c r="F164" s="7" t="s">
        <v>210</v>
      </c>
    </row>
    <row r="165" spans="2:6" ht="12.75">
      <c r="B165" s="6" t="s">
        <v>467</v>
      </c>
      <c r="C165" s="6" t="s">
        <v>468</v>
      </c>
      <c r="D165" s="6" t="s">
        <v>131</v>
      </c>
      <c r="E165" s="7">
        <v>45</v>
      </c>
      <c r="F165" s="7">
        <v>25</v>
      </c>
    </row>
    <row r="166" spans="2:6" ht="12.75">
      <c r="B166" s="6" t="s">
        <v>469</v>
      </c>
      <c r="C166" s="6" t="s">
        <v>470</v>
      </c>
      <c r="D166" s="6" t="s">
        <v>151</v>
      </c>
      <c r="E166" s="7" t="s">
        <v>471</v>
      </c>
      <c r="F166" s="7">
        <v>27</v>
      </c>
    </row>
    <row r="167" spans="2:6" ht="12.75">
      <c r="B167" s="6" t="s">
        <v>472</v>
      </c>
      <c r="C167" s="6" t="s">
        <v>473</v>
      </c>
      <c r="D167" s="6" t="s">
        <v>131</v>
      </c>
      <c r="E167" s="7">
        <v>45</v>
      </c>
      <c r="F167" s="7">
        <v>27</v>
      </c>
    </row>
    <row r="168" spans="2:5" ht="12.75">
      <c r="B168" s="6" t="s">
        <v>474</v>
      </c>
      <c r="C168" s="6" t="s">
        <v>475</v>
      </c>
      <c r="D168" s="6" t="s">
        <v>476</v>
      </c>
      <c r="E168" s="7">
        <v>33</v>
      </c>
    </row>
    <row r="169" spans="2:6" ht="12.75">
      <c r="B169" s="6" t="s">
        <v>477</v>
      </c>
      <c r="C169" s="6" t="s">
        <v>478</v>
      </c>
      <c r="D169" s="6" t="s">
        <v>135</v>
      </c>
      <c r="E169" s="7">
        <v>18</v>
      </c>
      <c r="F169" s="7" t="s">
        <v>479</v>
      </c>
    </row>
    <row r="170" spans="2:6" ht="12.75">
      <c r="B170" s="6" t="s">
        <v>480</v>
      </c>
      <c r="C170" s="6" t="s">
        <v>481</v>
      </c>
      <c r="D170" s="6" t="s">
        <v>135</v>
      </c>
      <c r="E170" s="7">
        <v>18</v>
      </c>
      <c r="F170" s="7" t="s">
        <v>479</v>
      </c>
    </row>
    <row r="171" spans="2:6" ht="12.75">
      <c r="B171" s="6" t="s">
        <v>482</v>
      </c>
      <c r="C171" s="6" t="s">
        <v>483</v>
      </c>
      <c r="D171" s="6" t="s">
        <v>131</v>
      </c>
      <c r="E171" s="7">
        <v>39</v>
      </c>
      <c r="F171" s="7" t="s">
        <v>182</v>
      </c>
    </row>
    <row r="172" spans="2:5" ht="12.75">
      <c r="B172" s="6" t="s">
        <v>484</v>
      </c>
      <c r="C172" s="6" t="s">
        <v>177</v>
      </c>
      <c r="D172" s="6" t="s">
        <v>485</v>
      </c>
      <c r="E172" s="7" t="s">
        <v>486</v>
      </c>
    </row>
    <row r="173" spans="2:6" ht="12.75">
      <c r="B173" s="6" t="s">
        <v>487</v>
      </c>
      <c r="C173" s="6" t="s">
        <v>488</v>
      </c>
      <c r="D173" s="6" t="s">
        <v>151</v>
      </c>
      <c r="E173" s="7">
        <v>64</v>
      </c>
      <c r="F173" s="7">
        <v>27</v>
      </c>
    </row>
    <row r="174" spans="2:6" ht="12.75">
      <c r="B174" s="6" t="s">
        <v>489</v>
      </c>
      <c r="C174" s="6" t="s">
        <v>490</v>
      </c>
      <c r="D174" s="6" t="s">
        <v>177</v>
      </c>
      <c r="E174" s="7">
        <v>11</v>
      </c>
      <c r="F174" s="7" t="s">
        <v>210</v>
      </c>
    </row>
    <row r="175" spans="2:6" ht="12.75">
      <c r="B175" s="6" t="s">
        <v>491</v>
      </c>
      <c r="C175" s="6" t="s">
        <v>492</v>
      </c>
      <c r="D175" s="6" t="s">
        <v>151</v>
      </c>
      <c r="E175" s="7">
        <v>64</v>
      </c>
      <c r="F175" s="7">
        <v>27</v>
      </c>
    </row>
    <row r="176" spans="2:6" ht="12.75">
      <c r="B176" s="6" t="s">
        <v>493</v>
      </c>
      <c r="C176" s="6" t="s">
        <v>494</v>
      </c>
      <c r="D176" s="6" t="s">
        <v>151</v>
      </c>
      <c r="E176" s="7">
        <v>61</v>
      </c>
      <c r="F176" s="7">
        <v>31</v>
      </c>
    </row>
    <row r="177" spans="2:6" ht="12.75">
      <c r="B177" s="6" t="s">
        <v>495</v>
      </c>
      <c r="C177" s="6" t="s">
        <v>496</v>
      </c>
      <c r="D177" s="6" t="s">
        <v>151</v>
      </c>
      <c r="E177" s="7">
        <v>64</v>
      </c>
      <c r="F177" s="7">
        <v>27</v>
      </c>
    </row>
    <row r="178" spans="2:6" ht="12.75">
      <c r="B178" s="6" t="s">
        <v>497</v>
      </c>
      <c r="C178" s="6" t="s">
        <v>498</v>
      </c>
      <c r="D178" s="6" t="s">
        <v>151</v>
      </c>
      <c r="E178" s="7">
        <v>61</v>
      </c>
      <c r="F178" s="7">
        <v>31</v>
      </c>
    </row>
    <row r="179" spans="2:6" ht="12.75">
      <c r="B179" s="6" t="s">
        <v>499</v>
      </c>
      <c r="C179" s="6" t="s">
        <v>500</v>
      </c>
      <c r="D179" s="6" t="s">
        <v>151</v>
      </c>
      <c r="E179" s="7">
        <v>61</v>
      </c>
      <c r="F179" s="7">
        <v>31</v>
      </c>
    </row>
    <row r="180" spans="2:6" ht="12.75">
      <c r="B180" s="6" t="s">
        <v>501</v>
      </c>
      <c r="C180" s="6" t="s">
        <v>502</v>
      </c>
      <c r="D180" s="6" t="s">
        <v>151</v>
      </c>
      <c r="E180" s="7" t="s">
        <v>503</v>
      </c>
      <c r="F180" s="7">
        <v>31</v>
      </c>
    </row>
    <row r="181" spans="2:6" ht="12.75">
      <c r="B181" s="6" t="s">
        <v>504</v>
      </c>
      <c r="C181" s="6" t="s">
        <v>505</v>
      </c>
      <c r="D181" s="6" t="s">
        <v>151</v>
      </c>
      <c r="E181" s="7">
        <v>61</v>
      </c>
      <c r="F181" s="7">
        <v>31</v>
      </c>
    </row>
    <row r="182" spans="2:6" ht="12.75">
      <c r="B182" s="6" t="s">
        <v>506</v>
      </c>
      <c r="C182" s="6" t="s">
        <v>507</v>
      </c>
      <c r="D182" s="6" t="s">
        <v>151</v>
      </c>
      <c r="E182" s="7">
        <v>61</v>
      </c>
      <c r="F182" s="7">
        <v>31</v>
      </c>
    </row>
    <row r="183" spans="2:6" ht="12.75">
      <c r="B183" s="6" t="s">
        <v>508</v>
      </c>
      <c r="C183" s="6" t="s">
        <v>509</v>
      </c>
      <c r="D183" s="6" t="s">
        <v>151</v>
      </c>
      <c r="E183" s="7">
        <v>61</v>
      </c>
      <c r="F183" s="7">
        <v>31</v>
      </c>
    </row>
    <row r="184" spans="2:6" ht="12.75">
      <c r="B184" s="6" t="s">
        <v>510</v>
      </c>
      <c r="C184" s="6" t="s">
        <v>511</v>
      </c>
      <c r="D184" s="6" t="s">
        <v>151</v>
      </c>
      <c r="E184" s="7">
        <v>62</v>
      </c>
      <c r="F184" s="7">
        <v>32</v>
      </c>
    </row>
    <row r="185" spans="2:6" ht="12.75">
      <c r="B185" s="6" t="s">
        <v>512</v>
      </c>
      <c r="C185" s="6" t="s">
        <v>513</v>
      </c>
      <c r="D185" s="6" t="s">
        <v>151</v>
      </c>
      <c r="E185" s="7">
        <v>65</v>
      </c>
      <c r="F185" s="7">
        <v>31</v>
      </c>
    </row>
    <row r="186" spans="2:6" ht="12.75">
      <c r="B186" s="6" t="s">
        <v>514</v>
      </c>
      <c r="C186" s="6" t="s">
        <v>515</v>
      </c>
      <c r="D186" s="6" t="s">
        <v>177</v>
      </c>
      <c r="E186" s="7" t="s">
        <v>516</v>
      </c>
      <c r="F186" s="7">
        <v>1</v>
      </c>
    </row>
    <row r="187" spans="2:6" ht="12.75">
      <c r="B187" s="6" t="s">
        <v>517</v>
      </c>
      <c r="C187" s="6" t="s">
        <v>518</v>
      </c>
      <c r="D187" s="6" t="s">
        <v>177</v>
      </c>
      <c r="E187" s="7">
        <v>11</v>
      </c>
      <c r="F187" s="7" t="s">
        <v>210</v>
      </c>
    </row>
    <row r="188" spans="2:6" ht="12.75">
      <c r="B188" s="6" t="s">
        <v>519</v>
      </c>
      <c r="C188" s="6" t="s">
        <v>520</v>
      </c>
      <c r="D188" s="6" t="s">
        <v>177</v>
      </c>
      <c r="E188" s="7">
        <v>11</v>
      </c>
      <c r="F188" s="7" t="s">
        <v>210</v>
      </c>
    </row>
    <row r="189" spans="2:6" ht="12.75">
      <c r="B189" s="6" t="s">
        <v>521</v>
      </c>
      <c r="C189" s="6" t="s">
        <v>522</v>
      </c>
      <c r="D189" s="6" t="s">
        <v>177</v>
      </c>
      <c r="E189" s="7">
        <v>11</v>
      </c>
      <c r="F189" s="7" t="s">
        <v>210</v>
      </c>
    </row>
    <row r="190" spans="2:6" ht="12.75">
      <c r="B190" s="6" t="s">
        <v>523</v>
      </c>
      <c r="C190" s="6" t="s">
        <v>524</v>
      </c>
      <c r="D190" s="6" t="s">
        <v>177</v>
      </c>
      <c r="E190" s="7">
        <v>11</v>
      </c>
      <c r="F190" s="7" t="s">
        <v>210</v>
      </c>
    </row>
    <row r="191" spans="2:6" ht="12.75">
      <c r="B191" s="6" t="s">
        <v>525</v>
      </c>
      <c r="C191" s="6" t="s">
        <v>526</v>
      </c>
      <c r="D191" s="6" t="s">
        <v>135</v>
      </c>
      <c r="E191" s="7">
        <v>18</v>
      </c>
      <c r="F191" s="7">
        <v>14</v>
      </c>
    </row>
    <row r="192" spans="2:6" ht="12.75">
      <c r="B192" s="6" t="s">
        <v>527</v>
      </c>
      <c r="C192" s="6" t="s">
        <v>528</v>
      </c>
      <c r="D192" s="6" t="s">
        <v>225</v>
      </c>
      <c r="E192" s="7" t="s">
        <v>529</v>
      </c>
      <c r="F192" s="7">
        <v>16</v>
      </c>
    </row>
    <row r="193" spans="2:6" ht="12.75">
      <c r="B193" s="6" t="s">
        <v>98</v>
      </c>
      <c r="C193" s="6" t="s">
        <v>530</v>
      </c>
      <c r="D193" s="6" t="s">
        <v>135</v>
      </c>
      <c r="E193" s="7">
        <v>27</v>
      </c>
      <c r="F193" s="7">
        <v>14</v>
      </c>
    </row>
    <row r="194" spans="2:6" ht="12.75">
      <c r="B194" s="6" t="s">
        <v>99</v>
      </c>
      <c r="C194" s="6" t="s">
        <v>531</v>
      </c>
      <c r="D194" s="6" t="s">
        <v>135</v>
      </c>
      <c r="E194" s="7">
        <v>29</v>
      </c>
      <c r="F194" s="7">
        <v>15</v>
      </c>
    </row>
    <row r="195" spans="2:6" ht="12.75">
      <c r="B195" s="6" t="s">
        <v>100</v>
      </c>
      <c r="C195" s="6" t="s">
        <v>532</v>
      </c>
      <c r="D195" s="6" t="s">
        <v>135</v>
      </c>
      <c r="E195" s="7">
        <v>28</v>
      </c>
      <c r="F195" s="7" t="s">
        <v>182</v>
      </c>
    </row>
    <row r="196" spans="2:6" ht="12.75">
      <c r="B196" s="6" t="s">
        <v>533</v>
      </c>
      <c r="C196" s="6" t="s">
        <v>534</v>
      </c>
      <c r="D196" s="6" t="s">
        <v>225</v>
      </c>
      <c r="E196" s="7">
        <v>12</v>
      </c>
      <c r="F196" s="7" t="s">
        <v>426</v>
      </c>
    </row>
    <row r="197" spans="2:6" ht="12.75">
      <c r="B197" s="6" t="s">
        <v>535</v>
      </c>
      <c r="C197" s="6" t="s">
        <v>536</v>
      </c>
      <c r="D197" s="6" t="s">
        <v>131</v>
      </c>
      <c r="E197" s="7">
        <v>39</v>
      </c>
      <c r="F197" s="7" t="s">
        <v>182</v>
      </c>
    </row>
    <row r="198" spans="2:6" ht="12.75">
      <c r="B198" s="6" t="s">
        <v>101</v>
      </c>
      <c r="C198" s="6" t="s">
        <v>537</v>
      </c>
      <c r="D198" s="6" t="s">
        <v>135</v>
      </c>
      <c r="E198" s="7">
        <v>28</v>
      </c>
      <c r="F198" s="7">
        <v>15</v>
      </c>
    </row>
    <row r="199" spans="2:6" ht="12.75">
      <c r="B199" s="6" t="s">
        <v>538</v>
      </c>
      <c r="C199" s="6" t="s">
        <v>539</v>
      </c>
      <c r="D199" s="6" t="s">
        <v>135</v>
      </c>
      <c r="E199" s="7">
        <v>18</v>
      </c>
      <c r="F199" s="7">
        <v>15</v>
      </c>
    </row>
    <row r="200" spans="2:6" ht="12.75">
      <c r="B200" s="6" t="s">
        <v>540</v>
      </c>
      <c r="C200" s="6" t="s">
        <v>541</v>
      </c>
      <c r="D200" s="6" t="s">
        <v>135</v>
      </c>
      <c r="E200" s="7">
        <v>18</v>
      </c>
      <c r="F200" s="7">
        <v>15</v>
      </c>
    </row>
    <row r="201" spans="2:6" ht="12.75">
      <c r="B201" s="6" t="s">
        <v>542</v>
      </c>
      <c r="C201" s="6" t="s">
        <v>543</v>
      </c>
      <c r="D201" s="6" t="s">
        <v>135</v>
      </c>
      <c r="E201" s="7">
        <v>18</v>
      </c>
      <c r="F201" s="7">
        <v>15</v>
      </c>
    </row>
    <row r="202" spans="2:6" ht="12.75">
      <c r="B202" s="6" t="s">
        <v>544</v>
      </c>
      <c r="C202" s="6" t="s">
        <v>545</v>
      </c>
      <c r="D202" s="6" t="s">
        <v>135</v>
      </c>
      <c r="E202" s="7">
        <v>28</v>
      </c>
      <c r="F202" s="7">
        <v>15</v>
      </c>
    </row>
    <row r="203" spans="2:6" ht="12.75">
      <c r="B203" s="6" t="s">
        <v>546</v>
      </c>
      <c r="C203" s="6" t="s">
        <v>547</v>
      </c>
      <c r="D203" s="6" t="s">
        <v>135</v>
      </c>
      <c r="E203" s="7">
        <v>28</v>
      </c>
      <c r="F203" s="7">
        <v>15</v>
      </c>
    </row>
    <row r="204" spans="2:6" ht="12.75">
      <c r="B204" s="6" t="s">
        <v>548</v>
      </c>
      <c r="C204" s="6" t="s">
        <v>549</v>
      </c>
      <c r="D204" s="6" t="s">
        <v>135</v>
      </c>
      <c r="E204" s="7">
        <v>27</v>
      </c>
      <c r="F204" s="7">
        <v>14</v>
      </c>
    </row>
    <row r="205" spans="2:6" ht="12.75">
      <c r="B205" s="6" t="s">
        <v>550</v>
      </c>
      <c r="C205" s="6" t="s">
        <v>551</v>
      </c>
      <c r="D205" s="6" t="s">
        <v>177</v>
      </c>
      <c r="E205" s="7" t="s">
        <v>552</v>
      </c>
      <c r="F205" s="7" t="s">
        <v>479</v>
      </c>
    </row>
    <row r="206" spans="2:6" ht="12.75">
      <c r="B206" s="6" t="s">
        <v>553</v>
      </c>
      <c r="C206" s="6" t="s">
        <v>554</v>
      </c>
      <c r="D206" s="6" t="s">
        <v>135</v>
      </c>
      <c r="E206" s="7">
        <v>18</v>
      </c>
      <c r="F206" s="7">
        <v>14</v>
      </c>
    </row>
    <row r="207" spans="2:6" ht="12.75">
      <c r="B207" s="6" t="s">
        <v>106</v>
      </c>
      <c r="C207" s="6" t="s">
        <v>555</v>
      </c>
      <c r="D207" s="6" t="s">
        <v>135</v>
      </c>
      <c r="E207" s="7">
        <v>18</v>
      </c>
      <c r="F207" s="7">
        <v>14</v>
      </c>
    </row>
    <row r="208" spans="2:6" ht="12.75">
      <c r="B208" s="6" t="s">
        <v>556</v>
      </c>
      <c r="C208" s="6" t="s">
        <v>557</v>
      </c>
      <c r="D208" s="6" t="s">
        <v>151</v>
      </c>
      <c r="E208" s="7">
        <v>51</v>
      </c>
      <c r="F208" s="7">
        <v>28</v>
      </c>
    </row>
    <row r="209" spans="2:6" ht="12.75">
      <c r="B209" s="6" t="s">
        <v>558</v>
      </c>
      <c r="C209" s="6" t="s">
        <v>559</v>
      </c>
      <c r="D209" s="6" t="s">
        <v>225</v>
      </c>
      <c r="E209" s="7">
        <v>11</v>
      </c>
      <c r="F209" s="7" t="s">
        <v>226</v>
      </c>
    </row>
    <row r="210" spans="2:6" ht="12.75">
      <c r="B210" s="6" t="s">
        <v>560</v>
      </c>
      <c r="C210" s="6" t="s">
        <v>561</v>
      </c>
      <c r="D210" s="6" t="s">
        <v>131</v>
      </c>
      <c r="E210" s="7">
        <v>44</v>
      </c>
      <c r="F210" s="7">
        <v>25</v>
      </c>
    </row>
    <row r="211" spans="2:6" ht="12.75">
      <c r="B211" s="6" t="s">
        <v>562</v>
      </c>
      <c r="C211" s="6" t="s">
        <v>563</v>
      </c>
      <c r="D211" s="6" t="s">
        <v>135</v>
      </c>
      <c r="E211" s="7">
        <v>27</v>
      </c>
      <c r="F211" s="7">
        <v>14</v>
      </c>
    </row>
    <row r="212" spans="2:3" ht="12.75">
      <c r="B212" s="6" t="s">
        <v>564</v>
      </c>
      <c r="C212" s="6" t="s">
        <v>565</v>
      </c>
    </row>
    <row r="213" spans="3:6" ht="12.75">
      <c r="C213" s="6" t="s">
        <v>566</v>
      </c>
      <c r="D213" s="6" t="s">
        <v>225</v>
      </c>
      <c r="E213" s="7">
        <v>11</v>
      </c>
      <c r="F213" s="7" t="s">
        <v>226</v>
      </c>
    </row>
    <row r="214" spans="2:3" ht="12.75">
      <c r="B214" s="6" t="s">
        <v>567</v>
      </c>
      <c r="C214" s="6" t="s">
        <v>568</v>
      </c>
    </row>
    <row r="215" spans="2:6" ht="12.75">
      <c r="B215" s="6" t="s">
        <v>125</v>
      </c>
      <c r="C215" s="6" t="s">
        <v>569</v>
      </c>
      <c r="D215" s="6" t="s">
        <v>177</v>
      </c>
      <c r="E215" s="7">
        <v>11</v>
      </c>
      <c r="F215" s="7" t="s">
        <v>210</v>
      </c>
    </row>
    <row r="216" spans="2:6" ht="12.75">
      <c r="B216" s="6" t="s">
        <v>570</v>
      </c>
      <c r="C216" s="6" t="s">
        <v>571</v>
      </c>
      <c r="D216" s="6" t="s">
        <v>225</v>
      </c>
      <c r="E216" s="7" t="s">
        <v>572</v>
      </c>
      <c r="F216" s="7">
        <v>11</v>
      </c>
    </row>
    <row r="217" spans="2:6" ht="12.75">
      <c r="B217" s="6" t="s">
        <v>573</v>
      </c>
      <c r="C217" s="6" t="s">
        <v>574</v>
      </c>
      <c r="D217" s="6" t="s">
        <v>225</v>
      </c>
      <c r="E217" s="7">
        <v>13</v>
      </c>
      <c r="F217" s="7">
        <v>11</v>
      </c>
    </row>
    <row r="218" ht="12.75">
      <c r="B218" s="6" t="s">
        <v>575</v>
      </c>
    </row>
    <row r="219" spans="3:6" ht="12.75">
      <c r="C219" s="6" t="s">
        <v>576</v>
      </c>
      <c r="D219" s="6" t="s">
        <v>225</v>
      </c>
      <c r="E219" s="7">
        <v>13</v>
      </c>
      <c r="F219" s="7">
        <v>11</v>
      </c>
    </row>
    <row r="220" spans="2:5" ht="12.75">
      <c r="B220" s="6" t="s">
        <v>577</v>
      </c>
      <c r="C220" s="6" t="s">
        <v>225</v>
      </c>
      <c r="D220" s="6">
        <v>15</v>
      </c>
      <c r="E220" s="7">
        <v>11</v>
      </c>
    </row>
    <row r="221" spans="2:6" ht="12.75">
      <c r="B221" s="6" t="s">
        <v>578</v>
      </c>
      <c r="C221" s="6" t="s">
        <v>579</v>
      </c>
      <c r="D221" s="6" t="s">
        <v>225</v>
      </c>
      <c r="E221" s="7">
        <v>12</v>
      </c>
      <c r="F221" s="7" t="s">
        <v>226</v>
      </c>
    </row>
    <row r="222" spans="2:6" ht="12.75">
      <c r="B222" s="6" t="s">
        <v>580</v>
      </c>
      <c r="C222" s="6" t="s">
        <v>581</v>
      </c>
      <c r="D222" s="6" t="s">
        <v>135</v>
      </c>
      <c r="E222" s="7">
        <v>75</v>
      </c>
      <c r="F222" s="7" t="s">
        <v>479</v>
      </c>
    </row>
    <row r="223" spans="2:6" ht="12.75">
      <c r="B223" s="6" t="s">
        <v>582</v>
      </c>
      <c r="C223" s="6" t="s">
        <v>583</v>
      </c>
      <c r="D223" s="6" t="s">
        <v>135</v>
      </c>
      <c r="E223" s="7">
        <v>29</v>
      </c>
      <c r="F223" s="7">
        <v>16</v>
      </c>
    </row>
    <row r="224" spans="2:6" ht="12.75">
      <c r="B224" s="6" t="s">
        <v>584</v>
      </c>
      <c r="C224" s="6" t="s">
        <v>585</v>
      </c>
      <c r="D224" s="6" t="s">
        <v>140</v>
      </c>
      <c r="E224" s="7">
        <v>46</v>
      </c>
      <c r="F224" s="7">
        <v>33</v>
      </c>
    </row>
    <row r="225" spans="2:6" ht="12.75">
      <c r="B225" s="6" t="s">
        <v>586</v>
      </c>
      <c r="C225" s="6" t="s">
        <v>587</v>
      </c>
      <c r="D225" s="6" t="s">
        <v>131</v>
      </c>
      <c r="E225" s="7">
        <v>41</v>
      </c>
      <c r="F225" s="7">
        <v>22</v>
      </c>
    </row>
    <row r="226" spans="2:6" ht="12.75">
      <c r="B226" s="6" t="s">
        <v>588</v>
      </c>
      <c r="C226" s="6" t="s">
        <v>589</v>
      </c>
      <c r="D226" s="6" t="s">
        <v>135</v>
      </c>
      <c r="E226" s="7">
        <v>28</v>
      </c>
      <c r="F226" s="7">
        <v>15</v>
      </c>
    </row>
    <row r="227" spans="2:6" ht="12.75">
      <c r="B227" s="6" t="s">
        <v>590</v>
      </c>
      <c r="C227" s="6" t="s">
        <v>591</v>
      </c>
      <c r="D227" s="6" t="s">
        <v>140</v>
      </c>
      <c r="E227" s="7">
        <v>53</v>
      </c>
      <c r="F227" s="7">
        <v>39</v>
      </c>
    </row>
    <row r="228" spans="2:6" ht="12.75">
      <c r="B228" s="6" t="s">
        <v>592</v>
      </c>
      <c r="C228" s="6" t="s">
        <v>593</v>
      </c>
      <c r="D228" s="6" t="s">
        <v>140</v>
      </c>
      <c r="E228" s="7">
        <v>47</v>
      </c>
      <c r="F228" s="7">
        <v>36</v>
      </c>
    </row>
    <row r="229" spans="2:6" ht="12.75">
      <c r="B229" s="6" t="s">
        <v>594</v>
      </c>
      <c r="C229" s="6" t="s">
        <v>595</v>
      </c>
      <c r="D229" s="6" t="s">
        <v>135</v>
      </c>
      <c r="E229" s="7">
        <v>18</v>
      </c>
      <c r="F229" s="7">
        <v>14</v>
      </c>
    </row>
    <row r="230" spans="2:6" ht="12.75">
      <c r="B230" s="6" t="s">
        <v>596</v>
      </c>
      <c r="C230" s="6" t="s">
        <v>597</v>
      </c>
      <c r="D230" s="6" t="s">
        <v>135</v>
      </c>
      <c r="E230" s="7">
        <v>28</v>
      </c>
      <c r="F230" s="7">
        <v>15</v>
      </c>
    </row>
    <row r="231" spans="2:6" ht="12.75">
      <c r="B231" s="6" t="s">
        <v>598</v>
      </c>
      <c r="C231" s="6" t="s">
        <v>599</v>
      </c>
      <c r="D231" s="6" t="s">
        <v>140</v>
      </c>
      <c r="E231" s="7">
        <v>48</v>
      </c>
      <c r="F231" s="7">
        <v>34</v>
      </c>
    </row>
    <row r="232" spans="2:6" ht="12.75">
      <c r="B232" s="6" t="s">
        <v>600</v>
      </c>
      <c r="C232" s="6" t="s">
        <v>601</v>
      </c>
      <c r="D232" s="6" t="s">
        <v>140</v>
      </c>
      <c r="E232" s="7">
        <v>38</v>
      </c>
      <c r="F232" s="7">
        <v>34</v>
      </c>
    </row>
    <row r="233" spans="2:6" ht="12.75">
      <c r="B233" s="6" t="s">
        <v>602</v>
      </c>
      <c r="C233" s="6" t="s">
        <v>603</v>
      </c>
      <c r="D233" s="6" t="s">
        <v>135</v>
      </c>
      <c r="E233" s="7">
        <v>28</v>
      </c>
      <c r="F233" s="7" t="s">
        <v>182</v>
      </c>
    </row>
    <row r="234" spans="2:6" ht="12.75">
      <c r="B234" s="6" t="s">
        <v>604</v>
      </c>
      <c r="C234" s="6" t="s">
        <v>605</v>
      </c>
      <c r="D234" s="6" t="s">
        <v>135</v>
      </c>
      <c r="E234" s="7">
        <v>28</v>
      </c>
      <c r="F234" s="7" t="s">
        <v>182</v>
      </c>
    </row>
    <row r="235" spans="2:6" ht="12.75">
      <c r="B235" s="6" t="s">
        <v>606</v>
      </c>
      <c r="C235" s="6" t="s">
        <v>607</v>
      </c>
      <c r="D235" s="6" t="s">
        <v>135</v>
      </c>
      <c r="E235" s="7">
        <v>28</v>
      </c>
      <c r="F235" s="7" t="s">
        <v>182</v>
      </c>
    </row>
    <row r="236" spans="2:6" ht="12.75">
      <c r="B236" s="6" t="s">
        <v>608</v>
      </c>
      <c r="C236" s="6" t="s">
        <v>609</v>
      </c>
      <c r="D236" s="6" t="s">
        <v>135</v>
      </c>
      <c r="E236" s="7">
        <v>28</v>
      </c>
      <c r="F236" s="7" t="s">
        <v>182</v>
      </c>
    </row>
    <row r="237" spans="2:6" ht="12.75">
      <c r="B237" s="6" t="s">
        <v>610</v>
      </c>
      <c r="C237" s="6" t="s">
        <v>611</v>
      </c>
      <c r="D237" s="6" t="s">
        <v>151</v>
      </c>
      <c r="E237" s="7">
        <v>65</v>
      </c>
      <c r="F237" s="7">
        <v>31</v>
      </c>
    </row>
    <row r="238" spans="2:6" ht="12.75">
      <c r="B238" s="6" t="s">
        <v>612</v>
      </c>
      <c r="C238" s="6" t="s">
        <v>613</v>
      </c>
      <c r="D238" s="6" t="s">
        <v>151</v>
      </c>
      <c r="E238" s="7">
        <v>65</v>
      </c>
      <c r="F238" s="7">
        <v>31</v>
      </c>
    </row>
    <row r="239" spans="2:6" ht="12.75">
      <c r="B239" s="6" t="s">
        <v>614</v>
      </c>
      <c r="C239" s="6" t="s">
        <v>615</v>
      </c>
      <c r="D239" s="6" t="s">
        <v>151</v>
      </c>
      <c r="E239" s="7">
        <v>62</v>
      </c>
      <c r="F239" s="7">
        <v>31</v>
      </c>
    </row>
    <row r="240" spans="2:5" ht="12.75">
      <c r="B240" s="6" t="s">
        <v>616</v>
      </c>
      <c r="C240" s="6" t="s">
        <v>617</v>
      </c>
      <c r="D240" s="6" t="s">
        <v>618</v>
      </c>
      <c r="E240" s="7">
        <v>31</v>
      </c>
    </row>
    <row r="241" spans="2:6" ht="12.75">
      <c r="B241" s="6" t="s">
        <v>619</v>
      </c>
      <c r="C241" s="6" t="s">
        <v>620</v>
      </c>
      <c r="D241" s="6" t="s">
        <v>151</v>
      </c>
      <c r="E241" s="7">
        <v>65</v>
      </c>
      <c r="F241" s="7">
        <v>31</v>
      </c>
    </row>
    <row r="242" spans="2:6" ht="12.75">
      <c r="B242" s="6" t="s">
        <v>621</v>
      </c>
      <c r="C242" s="6" t="s">
        <v>622</v>
      </c>
      <c r="D242" s="6" t="s">
        <v>140</v>
      </c>
      <c r="E242" s="7">
        <v>48</v>
      </c>
      <c r="F242" s="7">
        <v>37</v>
      </c>
    </row>
    <row r="243" spans="2:6" ht="12.75">
      <c r="B243" s="6" t="s">
        <v>623</v>
      </c>
      <c r="C243" s="6" t="s">
        <v>624</v>
      </c>
      <c r="D243" s="6" t="s">
        <v>135</v>
      </c>
      <c r="E243" s="7">
        <v>28</v>
      </c>
      <c r="F243" s="7">
        <v>15</v>
      </c>
    </row>
    <row r="244" spans="2:6" ht="12.75">
      <c r="B244" s="6" t="s">
        <v>625</v>
      </c>
      <c r="C244" s="6" t="s">
        <v>626</v>
      </c>
      <c r="D244" s="6" t="s">
        <v>135</v>
      </c>
      <c r="E244" s="7">
        <v>28</v>
      </c>
      <c r="F244" s="7">
        <v>15</v>
      </c>
    </row>
    <row r="245" spans="2:5" ht="12.75">
      <c r="B245" s="6" t="s">
        <v>627</v>
      </c>
      <c r="C245" s="6" t="s">
        <v>628</v>
      </c>
      <c r="D245" s="6">
        <v>39</v>
      </c>
      <c r="E245" s="7" t="s">
        <v>182</v>
      </c>
    </row>
    <row r="246" spans="2:6" ht="12.75">
      <c r="B246" s="6" t="s">
        <v>629</v>
      </c>
      <c r="C246" s="6" t="s">
        <v>630</v>
      </c>
      <c r="D246" s="6" t="s">
        <v>135</v>
      </c>
      <c r="E246" s="7">
        <v>17</v>
      </c>
      <c r="F246" s="7" t="s">
        <v>479</v>
      </c>
    </row>
    <row r="247" spans="2:6" ht="12.75">
      <c r="B247" s="6" t="s">
        <v>631</v>
      </c>
      <c r="C247" s="6" t="s">
        <v>632</v>
      </c>
      <c r="D247" s="6" t="s">
        <v>177</v>
      </c>
      <c r="E247" s="7">
        <v>11</v>
      </c>
      <c r="F247" s="7" t="s">
        <v>379</v>
      </c>
    </row>
    <row r="248" spans="2:6" ht="12.75">
      <c r="B248" s="6" t="s">
        <v>633</v>
      </c>
      <c r="C248" s="6" t="s">
        <v>634</v>
      </c>
      <c r="D248" s="6" t="s">
        <v>177</v>
      </c>
      <c r="E248" s="7">
        <v>11</v>
      </c>
      <c r="F248" s="7" t="s">
        <v>379</v>
      </c>
    </row>
    <row r="249" spans="2:6" ht="12.75">
      <c r="B249" s="6" t="s">
        <v>635</v>
      </c>
      <c r="C249" s="6" t="s">
        <v>636</v>
      </c>
      <c r="D249" s="6" t="s">
        <v>177</v>
      </c>
      <c r="E249" s="7">
        <v>11</v>
      </c>
      <c r="F249" s="7" t="s">
        <v>379</v>
      </c>
    </row>
    <row r="250" spans="2:6" ht="12.75">
      <c r="B250" s="6" t="s">
        <v>637</v>
      </c>
      <c r="C250" s="6" t="s">
        <v>638</v>
      </c>
      <c r="D250" s="6" t="s">
        <v>140</v>
      </c>
      <c r="E250" s="7">
        <v>47</v>
      </c>
      <c r="F250" s="7">
        <v>36</v>
      </c>
    </row>
    <row r="251" spans="2:6" ht="12.75">
      <c r="B251" s="6" t="s">
        <v>639</v>
      </c>
      <c r="C251" s="6" t="s">
        <v>640</v>
      </c>
      <c r="D251" s="6" t="s">
        <v>135</v>
      </c>
      <c r="E251" s="7">
        <v>28</v>
      </c>
      <c r="F251" s="7">
        <v>15</v>
      </c>
    </row>
    <row r="252" spans="2:6" ht="12.75">
      <c r="B252" s="6" t="s">
        <v>641</v>
      </c>
      <c r="C252" s="6" t="s">
        <v>642</v>
      </c>
      <c r="D252" s="6" t="s">
        <v>140</v>
      </c>
      <c r="E252" s="7">
        <v>47</v>
      </c>
      <c r="F252" s="7">
        <v>36</v>
      </c>
    </row>
    <row r="253" spans="2:6" ht="12.75">
      <c r="B253" s="6" t="s">
        <v>643</v>
      </c>
      <c r="C253" s="6" t="s">
        <v>644</v>
      </c>
      <c r="D253" s="6" t="s">
        <v>140</v>
      </c>
      <c r="E253" s="7">
        <v>52</v>
      </c>
      <c r="F253" s="7">
        <v>36</v>
      </c>
    </row>
    <row r="254" spans="2:6" ht="12.75">
      <c r="B254" s="6" t="s">
        <v>645</v>
      </c>
      <c r="C254" s="6" t="s">
        <v>646</v>
      </c>
      <c r="D254" s="6" t="s">
        <v>140</v>
      </c>
      <c r="E254" s="7">
        <v>52</v>
      </c>
      <c r="F254" s="7">
        <v>36</v>
      </c>
    </row>
    <row r="255" spans="2:6" ht="12.75">
      <c r="B255" s="6" t="s">
        <v>647</v>
      </c>
      <c r="C255" s="6" t="s">
        <v>648</v>
      </c>
      <c r="D255" s="6" t="s">
        <v>140</v>
      </c>
      <c r="E255" s="7">
        <v>47</v>
      </c>
      <c r="F255" s="7">
        <v>36</v>
      </c>
    </row>
    <row r="256" spans="2:6" ht="12.75">
      <c r="B256" s="6" t="s">
        <v>649</v>
      </c>
      <c r="C256" s="6" t="s">
        <v>650</v>
      </c>
      <c r="D256" s="6" t="s">
        <v>140</v>
      </c>
      <c r="E256" s="7">
        <v>46</v>
      </c>
      <c r="F256" s="7">
        <v>35</v>
      </c>
    </row>
    <row r="257" spans="2:6" ht="12.75">
      <c r="B257" s="6" t="s">
        <v>651</v>
      </c>
      <c r="C257" s="6" t="s">
        <v>652</v>
      </c>
      <c r="D257" s="6" t="s">
        <v>140</v>
      </c>
      <c r="E257" s="7">
        <v>46</v>
      </c>
      <c r="F257" s="7">
        <v>35</v>
      </c>
    </row>
    <row r="258" spans="2:6" ht="12.75">
      <c r="B258" s="6" t="s">
        <v>653</v>
      </c>
      <c r="C258" s="6" t="s">
        <v>654</v>
      </c>
      <c r="D258" s="6" t="s">
        <v>140</v>
      </c>
      <c r="E258" s="7">
        <v>46</v>
      </c>
      <c r="F258" s="7">
        <v>35</v>
      </c>
    </row>
    <row r="259" ht="12.75">
      <c r="B259" s="6" t="s">
        <v>655</v>
      </c>
    </row>
    <row r="260" spans="3:6" ht="12.75">
      <c r="C260" s="6" t="s">
        <v>656</v>
      </c>
      <c r="D260" s="6" t="s">
        <v>135</v>
      </c>
      <c r="E260" s="7" t="s">
        <v>657</v>
      </c>
      <c r="F260" s="7">
        <v>16</v>
      </c>
    </row>
    <row r="261" spans="2:6" ht="12.75">
      <c r="B261" s="6" t="s">
        <v>658</v>
      </c>
      <c r="C261" s="6" t="s">
        <v>659</v>
      </c>
      <c r="D261" s="6" t="s">
        <v>135</v>
      </c>
      <c r="E261" s="7">
        <v>29</v>
      </c>
      <c r="F261" s="7">
        <v>15</v>
      </c>
    </row>
    <row r="262" ht="12.75">
      <c r="B262" s="6" t="s">
        <v>660</v>
      </c>
    </row>
    <row r="263" spans="3:6" ht="12.75">
      <c r="C263" s="6" t="s">
        <v>661</v>
      </c>
      <c r="D263" s="6" t="s">
        <v>131</v>
      </c>
      <c r="E263" s="7" t="s">
        <v>662</v>
      </c>
      <c r="F263" s="7" t="s">
        <v>663</v>
      </c>
    </row>
    <row r="264" spans="2:6" ht="12.75">
      <c r="B264" s="6" t="s">
        <v>664</v>
      </c>
      <c r="C264" s="6" t="s">
        <v>665</v>
      </c>
      <c r="D264" s="6" t="s">
        <v>131</v>
      </c>
      <c r="E264" s="7" t="s">
        <v>359</v>
      </c>
      <c r="F264" s="7">
        <v>17</v>
      </c>
    </row>
    <row r="265" spans="2:5" ht="12.75">
      <c r="B265" s="6" t="s">
        <v>666</v>
      </c>
      <c r="C265" s="6" t="s">
        <v>667</v>
      </c>
      <c r="D265" s="6" t="s">
        <v>668</v>
      </c>
      <c r="E265" s="7">
        <v>17</v>
      </c>
    </row>
    <row r="266" spans="2:5" ht="12.75">
      <c r="B266" s="6" t="s">
        <v>669</v>
      </c>
      <c r="C266" s="6" t="s">
        <v>135</v>
      </c>
      <c r="D266" s="6">
        <v>29</v>
      </c>
      <c r="E266" s="7">
        <v>16</v>
      </c>
    </row>
    <row r="267" spans="2:6" ht="12.75">
      <c r="B267" s="6" t="s">
        <v>670</v>
      </c>
      <c r="C267" s="6" t="s">
        <v>671</v>
      </c>
      <c r="D267" s="6" t="s">
        <v>177</v>
      </c>
      <c r="E267" s="7">
        <v>11</v>
      </c>
      <c r="F267" s="7" t="s">
        <v>210</v>
      </c>
    </row>
    <row r="268" spans="2:6" ht="12.75">
      <c r="B268" s="6" t="s">
        <v>672</v>
      </c>
      <c r="C268" s="6" t="s">
        <v>673</v>
      </c>
      <c r="D268" s="6" t="s">
        <v>177</v>
      </c>
      <c r="E268" s="7">
        <v>11</v>
      </c>
      <c r="F268" s="7" t="s">
        <v>379</v>
      </c>
    </row>
    <row r="269" spans="2:6" ht="12.75">
      <c r="B269" s="6" t="s">
        <v>674</v>
      </c>
      <c r="C269" s="6" t="s">
        <v>675</v>
      </c>
      <c r="D269" s="6" t="s">
        <v>177</v>
      </c>
      <c r="E269" s="7">
        <v>11</v>
      </c>
      <c r="F269" s="7" t="s">
        <v>210</v>
      </c>
    </row>
    <row r="270" spans="2:6" ht="12.75">
      <c r="B270" s="6" t="s">
        <v>676</v>
      </c>
      <c r="C270" s="6" t="s">
        <v>677</v>
      </c>
      <c r="D270" s="6" t="s">
        <v>140</v>
      </c>
      <c r="E270" s="7">
        <v>57</v>
      </c>
      <c r="F270" s="7">
        <v>38</v>
      </c>
    </row>
    <row r="271" spans="2:6" ht="12.75">
      <c r="B271" s="6" t="s">
        <v>678</v>
      </c>
      <c r="C271" s="6" t="s">
        <v>679</v>
      </c>
      <c r="D271" s="6" t="s">
        <v>151</v>
      </c>
      <c r="E271" s="7">
        <v>65</v>
      </c>
      <c r="F271" s="7">
        <v>27</v>
      </c>
    </row>
    <row r="272" spans="2:6" ht="12.75">
      <c r="B272" s="6" t="s">
        <v>680</v>
      </c>
      <c r="C272" s="6" t="s">
        <v>681</v>
      </c>
      <c r="D272" s="6" t="s">
        <v>151</v>
      </c>
      <c r="E272" s="7">
        <v>65</v>
      </c>
      <c r="F272" s="7">
        <v>31</v>
      </c>
    </row>
    <row r="273" spans="2:6" ht="12.75">
      <c r="B273" s="6" t="s">
        <v>682</v>
      </c>
      <c r="C273" s="6" t="s">
        <v>683</v>
      </c>
      <c r="D273" s="6" t="s">
        <v>151</v>
      </c>
      <c r="E273" s="7">
        <v>54</v>
      </c>
      <c r="F273" s="7">
        <v>28</v>
      </c>
    </row>
    <row r="274" spans="2:5" ht="12.75">
      <c r="B274" s="6" t="s">
        <v>684</v>
      </c>
      <c r="C274" s="6" t="s">
        <v>177</v>
      </c>
      <c r="D274" s="6" t="s">
        <v>685</v>
      </c>
      <c r="E274" s="9">
        <v>38722</v>
      </c>
    </row>
    <row r="275" spans="2:6" ht="12.75">
      <c r="B275" s="6" t="s">
        <v>119</v>
      </c>
      <c r="C275" s="6" t="s">
        <v>686</v>
      </c>
      <c r="D275" s="6" t="s">
        <v>151</v>
      </c>
      <c r="E275" s="7" t="s">
        <v>687</v>
      </c>
      <c r="F275" s="7" t="s">
        <v>688</v>
      </c>
    </row>
    <row r="276" spans="2:6" ht="12.75">
      <c r="B276" s="6" t="s">
        <v>689</v>
      </c>
      <c r="C276" s="6" t="s">
        <v>690</v>
      </c>
      <c r="D276" s="6" t="s">
        <v>140</v>
      </c>
      <c r="E276" s="7">
        <v>68</v>
      </c>
      <c r="F276" s="7">
        <v>39</v>
      </c>
    </row>
    <row r="277" spans="2:6" ht="12.75">
      <c r="B277" s="6" t="s">
        <v>689</v>
      </c>
      <c r="C277" s="6" t="s">
        <v>691</v>
      </c>
      <c r="D277" s="6" t="s">
        <v>151</v>
      </c>
      <c r="E277" s="7" t="s">
        <v>692</v>
      </c>
      <c r="F277" s="7" t="s">
        <v>693</v>
      </c>
    </row>
    <row r="278" spans="2:6" ht="12.75">
      <c r="B278" s="6" t="s">
        <v>694</v>
      </c>
      <c r="C278" s="6" t="s">
        <v>695</v>
      </c>
      <c r="D278" s="6" t="s">
        <v>151</v>
      </c>
      <c r="E278" s="7">
        <v>54</v>
      </c>
      <c r="F278" s="7">
        <v>29</v>
      </c>
    </row>
    <row r="279" spans="2:6" ht="12.75">
      <c r="B279" s="6" t="s">
        <v>696</v>
      </c>
      <c r="C279" s="6" t="s">
        <v>697</v>
      </c>
      <c r="D279" s="6" t="s">
        <v>151</v>
      </c>
      <c r="E279" s="7" t="s">
        <v>692</v>
      </c>
      <c r="F279" s="7" t="s">
        <v>693</v>
      </c>
    </row>
    <row r="280" spans="2:6" ht="12.75">
      <c r="B280" s="6" t="s">
        <v>698</v>
      </c>
      <c r="C280" s="6" t="s">
        <v>699</v>
      </c>
      <c r="D280" s="6" t="s">
        <v>151</v>
      </c>
      <c r="E280" s="7">
        <v>56</v>
      </c>
      <c r="F280" s="7" t="s">
        <v>693</v>
      </c>
    </row>
    <row r="281" spans="2:6" ht="12.75">
      <c r="B281" s="6" t="s">
        <v>700</v>
      </c>
      <c r="C281" s="6" t="s">
        <v>701</v>
      </c>
      <c r="D281" s="6" t="s">
        <v>151</v>
      </c>
      <c r="E281" s="7" t="s">
        <v>692</v>
      </c>
      <c r="F281" s="7">
        <v>32</v>
      </c>
    </row>
    <row r="282" spans="2:6" ht="12.75">
      <c r="B282" s="6" t="s">
        <v>702</v>
      </c>
      <c r="C282" s="6" t="s">
        <v>703</v>
      </c>
      <c r="D282" s="6" t="s">
        <v>151</v>
      </c>
      <c r="E282" s="7">
        <v>55</v>
      </c>
      <c r="F282" s="7" t="s">
        <v>693</v>
      </c>
    </row>
    <row r="283" spans="2:6" ht="12.75">
      <c r="B283" s="6" t="s">
        <v>704</v>
      </c>
      <c r="C283" s="6" t="s">
        <v>705</v>
      </c>
      <c r="D283" s="6" t="s">
        <v>151</v>
      </c>
      <c r="E283" s="7">
        <v>54</v>
      </c>
      <c r="F283" s="7">
        <v>29</v>
      </c>
    </row>
    <row r="284" spans="2:6" ht="12.75">
      <c r="B284" s="6" t="s">
        <v>706</v>
      </c>
      <c r="C284" s="6" t="s">
        <v>707</v>
      </c>
      <c r="D284" s="6" t="s">
        <v>177</v>
      </c>
      <c r="E284" s="7">
        <v>11</v>
      </c>
      <c r="F284" s="7" t="s">
        <v>210</v>
      </c>
    </row>
    <row r="285" spans="2:6" ht="12.75">
      <c r="B285" s="6" t="s">
        <v>708</v>
      </c>
      <c r="C285" s="6" t="s">
        <v>709</v>
      </c>
      <c r="D285" s="6" t="s">
        <v>177</v>
      </c>
      <c r="E285" s="7">
        <v>11</v>
      </c>
      <c r="F285" s="7" t="s">
        <v>210</v>
      </c>
    </row>
    <row r="286" spans="2:6" ht="12.75">
      <c r="B286" s="6" t="s">
        <v>710</v>
      </c>
      <c r="C286" s="6" t="s">
        <v>711</v>
      </c>
      <c r="D286" s="6" t="s">
        <v>177</v>
      </c>
      <c r="E286" s="7">
        <v>11</v>
      </c>
      <c r="F286" s="7" t="s">
        <v>210</v>
      </c>
    </row>
    <row r="287" spans="2:6" ht="12.75">
      <c r="B287" s="6" t="s">
        <v>712</v>
      </c>
      <c r="C287" s="6" t="s">
        <v>713</v>
      </c>
      <c r="D287" s="6" t="s">
        <v>177</v>
      </c>
      <c r="E287" s="7">
        <v>11</v>
      </c>
      <c r="F287" s="7" t="s">
        <v>210</v>
      </c>
    </row>
    <row r="288" spans="2:6" ht="12.75">
      <c r="B288" s="6" t="s">
        <v>714</v>
      </c>
      <c r="C288" s="6" t="s">
        <v>715</v>
      </c>
      <c r="D288" s="6" t="s">
        <v>151</v>
      </c>
      <c r="E288" s="7">
        <v>63</v>
      </c>
      <c r="F288" s="7">
        <v>32</v>
      </c>
    </row>
    <row r="289" spans="2:6" ht="12.75">
      <c r="B289" s="6" t="s">
        <v>716</v>
      </c>
      <c r="C289" s="6" t="s">
        <v>717</v>
      </c>
      <c r="D289" s="6" t="s">
        <v>225</v>
      </c>
      <c r="E289" s="7">
        <v>16</v>
      </c>
      <c r="F289" s="7">
        <v>13</v>
      </c>
    </row>
    <row r="290" spans="2:6" ht="12.75">
      <c r="B290" s="6" t="s">
        <v>718</v>
      </c>
      <c r="C290" s="6" t="s">
        <v>719</v>
      </c>
      <c r="D290" s="6" t="s">
        <v>225</v>
      </c>
      <c r="E290" s="7">
        <v>73</v>
      </c>
      <c r="F290" s="7">
        <v>13</v>
      </c>
    </row>
    <row r="291" spans="2:6" ht="12.75">
      <c r="B291" s="6" t="s">
        <v>718</v>
      </c>
      <c r="C291" s="6" t="s">
        <v>720</v>
      </c>
      <c r="D291" s="6" t="s">
        <v>225</v>
      </c>
      <c r="E291" s="7">
        <v>73</v>
      </c>
      <c r="F291" s="7">
        <v>13</v>
      </c>
    </row>
    <row r="292" spans="2:6" ht="12.75">
      <c r="B292" s="6" t="s">
        <v>718</v>
      </c>
      <c r="C292" s="6" t="s">
        <v>721</v>
      </c>
      <c r="D292" s="6" t="s">
        <v>225</v>
      </c>
      <c r="E292" s="7">
        <v>73</v>
      </c>
      <c r="F292" s="7">
        <v>13</v>
      </c>
    </row>
    <row r="293" ht="12.75">
      <c r="B293" s="6" t="s">
        <v>722</v>
      </c>
    </row>
    <row r="294" spans="3:6" ht="12.75">
      <c r="C294" s="6" t="s">
        <v>723</v>
      </c>
      <c r="D294" s="6" t="s">
        <v>225</v>
      </c>
      <c r="E294" s="7">
        <v>73</v>
      </c>
      <c r="F294" s="7">
        <v>13</v>
      </c>
    </row>
    <row r="295" spans="2:6" ht="12.75">
      <c r="B295" s="6" t="s">
        <v>724</v>
      </c>
      <c r="C295" s="6" t="s">
        <v>725</v>
      </c>
      <c r="D295" s="6" t="s">
        <v>177</v>
      </c>
      <c r="E295" s="7">
        <v>11</v>
      </c>
      <c r="F295" s="7" t="s">
        <v>179</v>
      </c>
    </row>
    <row r="296" spans="2:6" ht="12.75">
      <c r="B296" s="6" t="s">
        <v>726</v>
      </c>
      <c r="C296" s="6" t="s">
        <v>727</v>
      </c>
      <c r="D296" s="6" t="s">
        <v>140</v>
      </c>
      <c r="E296" s="7">
        <v>41</v>
      </c>
      <c r="F296" s="7">
        <v>39</v>
      </c>
    </row>
    <row r="297" spans="2:6" ht="12.75">
      <c r="B297" s="6" t="s">
        <v>728</v>
      </c>
      <c r="C297" s="6" t="s">
        <v>729</v>
      </c>
      <c r="D297" s="6" t="s">
        <v>131</v>
      </c>
      <c r="E297" s="7">
        <v>44</v>
      </c>
      <c r="F297" s="7">
        <v>24</v>
      </c>
    </row>
    <row r="298" spans="2:6" ht="12.75">
      <c r="B298" s="6" t="s">
        <v>730</v>
      </c>
      <c r="C298" s="6" t="s">
        <v>731</v>
      </c>
      <c r="D298" s="6" t="s">
        <v>131</v>
      </c>
      <c r="E298" s="7">
        <v>41</v>
      </c>
      <c r="F298" s="7">
        <v>22</v>
      </c>
    </row>
    <row r="299" spans="2:6" ht="12.75">
      <c r="B299" s="6" t="s">
        <v>730</v>
      </c>
      <c r="C299" s="6" t="s">
        <v>732</v>
      </c>
      <c r="D299" s="6" t="s">
        <v>131</v>
      </c>
      <c r="E299" s="7">
        <v>49</v>
      </c>
      <c r="F299" s="7">
        <v>26</v>
      </c>
    </row>
    <row r="300" spans="2:6" ht="12.75">
      <c r="B300" s="6" t="s">
        <v>730</v>
      </c>
      <c r="C300" s="6" t="s">
        <v>733</v>
      </c>
      <c r="D300" s="6" t="s">
        <v>131</v>
      </c>
      <c r="E300" s="7">
        <v>41</v>
      </c>
      <c r="F300" s="7">
        <v>22</v>
      </c>
    </row>
    <row r="301" spans="2:6" ht="12.75">
      <c r="B301" s="6" t="s">
        <v>734</v>
      </c>
      <c r="C301" s="6" t="s">
        <v>735</v>
      </c>
      <c r="D301" s="6" t="s">
        <v>177</v>
      </c>
      <c r="E301" s="7" t="s">
        <v>378</v>
      </c>
      <c r="F301" s="7" t="s">
        <v>736</v>
      </c>
    </row>
    <row r="302" spans="2:6" ht="12.75">
      <c r="B302" s="6" t="s">
        <v>737</v>
      </c>
      <c r="C302" s="6" t="s">
        <v>738</v>
      </c>
      <c r="D302" s="6" t="s">
        <v>177</v>
      </c>
      <c r="E302" s="7" t="s">
        <v>378</v>
      </c>
      <c r="F302" s="7" t="s">
        <v>736</v>
      </c>
    </row>
    <row r="303" spans="2:6" ht="12.75">
      <c r="B303" s="6" t="s">
        <v>739</v>
      </c>
      <c r="C303" s="6" t="s">
        <v>740</v>
      </c>
      <c r="D303" s="6" t="s">
        <v>140</v>
      </c>
      <c r="E303" s="7">
        <v>46</v>
      </c>
      <c r="F303" s="7">
        <v>35</v>
      </c>
    </row>
    <row r="304" spans="2:6" ht="12.75">
      <c r="B304" s="6" t="s">
        <v>741</v>
      </c>
      <c r="C304" s="6" t="s">
        <v>742</v>
      </c>
      <c r="D304" s="6" t="s">
        <v>131</v>
      </c>
      <c r="E304" s="7">
        <v>49</v>
      </c>
      <c r="F304" s="7">
        <v>26</v>
      </c>
    </row>
    <row r="305" spans="2:6" ht="12.75">
      <c r="B305" s="6" t="s">
        <v>743</v>
      </c>
      <c r="C305" s="6" t="s">
        <v>744</v>
      </c>
      <c r="D305" s="6" t="s">
        <v>745</v>
      </c>
      <c r="E305" s="7">
        <v>49</v>
      </c>
      <c r="F305" s="7">
        <v>26</v>
      </c>
    </row>
    <row r="306" spans="2:6" ht="12.75">
      <c r="B306" s="6" t="s">
        <v>746</v>
      </c>
      <c r="C306" s="6" t="s">
        <v>747</v>
      </c>
      <c r="D306" s="6" t="s">
        <v>131</v>
      </c>
      <c r="E306" s="7">
        <v>44</v>
      </c>
      <c r="F306" s="7">
        <v>24</v>
      </c>
    </row>
    <row r="307" spans="2:6" ht="12.75">
      <c r="B307" s="6" t="s">
        <v>748</v>
      </c>
      <c r="C307" s="6" t="s">
        <v>749</v>
      </c>
      <c r="D307" s="6" t="s">
        <v>131</v>
      </c>
      <c r="E307" s="7">
        <v>49</v>
      </c>
      <c r="F307" s="7">
        <v>26</v>
      </c>
    </row>
    <row r="308" spans="2:6" ht="12.75">
      <c r="B308" s="6" t="s">
        <v>750</v>
      </c>
      <c r="C308" s="6" t="s">
        <v>751</v>
      </c>
      <c r="D308" s="6" t="s">
        <v>131</v>
      </c>
      <c r="E308" s="7" t="s">
        <v>347</v>
      </c>
      <c r="F308" s="7">
        <v>21</v>
      </c>
    </row>
    <row r="309" spans="2:5" ht="12.75">
      <c r="B309" s="6" t="s">
        <v>752</v>
      </c>
      <c r="C309" s="6" t="s">
        <v>753</v>
      </c>
      <c r="D309" s="6" t="s">
        <v>754</v>
      </c>
      <c r="E309" s="7">
        <v>54</v>
      </c>
    </row>
    <row r="310" spans="2:6" ht="12.75">
      <c r="B310" s="6" t="s">
        <v>755</v>
      </c>
      <c r="C310" s="6" t="s">
        <v>756</v>
      </c>
      <c r="D310" s="6" t="s">
        <v>131</v>
      </c>
      <c r="E310" s="7">
        <v>39</v>
      </c>
      <c r="F310" s="7">
        <v>21</v>
      </c>
    </row>
    <row r="311" spans="2:6" ht="12.75">
      <c r="B311" s="6" t="s">
        <v>757</v>
      </c>
      <c r="C311" s="6" t="s">
        <v>758</v>
      </c>
      <c r="D311" s="6" t="s">
        <v>151</v>
      </c>
      <c r="E311" s="7">
        <v>56</v>
      </c>
      <c r="F311" s="7">
        <v>32</v>
      </c>
    </row>
    <row r="312" spans="2:6" ht="12.75">
      <c r="B312" s="6" t="s">
        <v>759</v>
      </c>
      <c r="C312" s="6" t="s">
        <v>760</v>
      </c>
      <c r="D312" s="6" t="s">
        <v>131</v>
      </c>
      <c r="E312" s="7">
        <v>39</v>
      </c>
      <c r="F312" s="7" t="s">
        <v>182</v>
      </c>
    </row>
    <row r="313" spans="2:6" ht="12.75">
      <c r="B313" s="6" t="s">
        <v>111</v>
      </c>
      <c r="C313" s="6" t="s">
        <v>761</v>
      </c>
      <c r="D313" s="6" t="s">
        <v>135</v>
      </c>
      <c r="E313" s="7">
        <v>29</v>
      </c>
      <c r="F313" s="7">
        <v>15</v>
      </c>
    </row>
    <row r="314" spans="2:6" ht="12.75">
      <c r="B314" s="6" t="s">
        <v>762</v>
      </c>
      <c r="C314" s="6" t="s">
        <v>763</v>
      </c>
      <c r="D314" s="6" t="s">
        <v>764</v>
      </c>
      <c r="E314" s="7">
        <v>11</v>
      </c>
      <c r="F314" s="7" t="s">
        <v>379</v>
      </c>
    </row>
    <row r="315" spans="2:6" ht="12.75">
      <c r="B315" s="6" t="s">
        <v>765</v>
      </c>
      <c r="C315" s="6" t="s">
        <v>766</v>
      </c>
      <c r="D315" s="6" t="s">
        <v>767</v>
      </c>
      <c r="E315" s="7">
        <v>28</v>
      </c>
      <c r="F315" s="7" t="s">
        <v>182</v>
      </c>
    </row>
    <row r="316" spans="2:6" ht="12.75">
      <c r="B316" s="6" t="s">
        <v>768</v>
      </c>
      <c r="C316" s="6" t="s">
        <v>769</v>
      </c>
      <c r="D316" s="6" t="s">
        <v>764</v>
      </c>
      <c r="E316" s="7">
        <v>11</v>
      </c>
      <c r="F316" s="7" t="s">
        <v>379</v>
      </c>
    </row>
    <row r="317" spans="2:6" ht="12.75">
      <c r="B317" s="6" t="s">
        <v>770</v>
      </c>
      <c r="C317" s="6" t="s">
        <v>771</v>
      </c>
      <c r="D317" s="6" t="s">
        <v>135</v>
      </c>
      <c r="E317" s="7">
        <v>28</v>
      </c>
      <c r="F317" s="7">
        <v>15</v>
      </c>
    </row>
    <row r="318" spans="2:6" ht="12.75">
      <c r="B318" s="6" t="s">
        <v>772</v>
      </c>
      <c r="C318" s="6" t="s">
        <v>773</v>
      </c>
      <c r="D318" s="6" t="s">
        <v>774</v>
      </c>
      <c r="E318" s="7">
        <v>12</v>
      </c>
      <c r="F318" s="7" t="s">
        <v>226</v>
      </c>
    </row>
    <row r="319" spans="2:6" ht="12.75">
      <c r="B319" s="6" t="s">
        <v>775</v>
      </c>
      <c r="C319" s="6" t="s">
        <v>776</v>
      </c>
      <c r="D319" s="6" t="s">
        <v>764</v>
      </c>
      <c r="E319" s="7">
        <v>11</v>
      </c>
      <c r="F319" s="7" t="s">
        <v>210</v>
      </c>
    </row>
    <row r="320" spans="2:6" ht="12.75">
      <c r="B320" s="6" t="s">
        <v>777</v>
      </c>
      <c r="C320" s="6" t="s">
        <v>778</v>
      </c>
      <c r="D320" s="6" t="s">
        <v>779</v>
      </c>
      <c r="E320" s="7">
        <v>53</v>
      </c>
      <c r="F320" s="7">
        <v>38</v>
      </c>
    </row>
    <row r="321" spans="2:6" ht="12.75">
      <c r="B321" s="6" t="s">
        <v>780</v>
      </c>
      <c r="C321" s="6" t="s">
        <v>781</v>
      </c>
      <c r="D321" s="6" t="s">
        <v>767</v>
      </c>
      <c r="E321" s="7">
        <v>28</v>
      </c>
      <c r="F321" s="7">
        <v>15</v>
      </c>
    </row>
    <row r="322" spans="2:6" ht="12.75">
      <c r="B322" s="6" t="s">
        <v>782</v>
      </c>
      <c r="C322" s="6" t="s">
        <v>783</v>
      </c>
      <c r="D322" s="6" t="s">
        <v>767</v>
      </c>
      <c r="E322" s="7">
        <v>28</v>
      </c>
      <c r="F322" s="7">
        <v>15</v>
      </c>
    </row>
    <row r="323" spans="2:6" ht="12.75">
      <c r="B323" s="6" t="s">
        <v>784</v>
      </c>
      <c r="C323" s="6" t="s">
        <v>785</v>
      </c>
      <c r="D323" s="6" t="s">
        <v>135</v>
      </c>
      <c r="E323" s="7">
        <v>37</v>
      </c>
      <c r="F323" s="7">
        <v>14</v>
      </c>
    </row>
    <row r="324" spans="2:6" ht="12.75">
      <c r="B324" s="6" t="s">
        <v>786</v>
      </c>
      <c r="C324" s="6" t="s">
        <v>787</v>
      </c>
      <c r="D324" s="6" t="s">
        <v>131</v>
      </c>
      <c r="E324" s="7">
        <v>39</v>
      </c>
      <c r="F324" s="7" t="s">
        <v>182</v>
      </c>
    </row>
    <row r="325" spans="2:6" ht="12.75">
      <c r="B325" s="6" t="s">
        <v>788</v>
      </c>
      <c r="C325" s="6" t="s">
        <v>789</v>
      </c>
      <c r="D325" s="6" t="s">
        <v>779</v>
      </c>
      <c r="E325" s="7">
        <v>66</v>
      </c>
      <c r="F325" s="7">
        <v>36</v>
      </c>
    </row>
    <row r="326" spans="2:6" ht="12.75">
      <c r="B326" s="6" t="s">
        <v>790</v>
      </c>
      <c r="C326" s="6" t="s">
        <v>791</v>
      </c>
      <c r="D326" s="6" t="s">
        <v>779</v>
      </c>
      <c r="E326" s="7">
        <v>66</v>
      </c>
      <c r="F326" s="7">
        <v>36</v>
      </c>
    </row>
    <row r="327" spans="2:3" ht="12.75">
      <c r="B327" s="6" t="s">
        <v>792</v>
      </c>
      <c r="C327" s="6" t="s">
        <v>793</v>
      </c>
    </row>
    <row r="328" spans="5:7" ht="12.75">
      <c r="E328" s="7" t="s">
        <v>140</v>
      </c>
      <c r="F328" s="7">
        <v>66</v>
      </c>
      <c r="G328" s="6">
        <v>38</v>
      </c>
    </row>
    <row r="329" spans="2:6" ht="12.75">
      <c r="B329" s="6" t="s">
        <v>794</v>
      </c>
      <c r="C329" s="6" t="s">
        <v>795</v>
      </c>
      <c r="D329" s="6" t="s">
        <v>177</v>
      </c>
      <c r="E329" s="7">
        <v>11</v>
      </c>
      <c r="F329" s="7" t="s">
        <v>210</v>
      </c>
    </row>
    <row r="330" spans="2:6" ht="12.75">
      <c r="B330" s="6" t="s">
        <v>796</v>
      </c>
      <c r="C330" s="6" t="s">
        <v>797</v>
      </c>
      <c r="D330" s="6" t="s">
        <v>151</v>
      </c>
      <c r="E330" s="7">
        <v>62</v>
      </c>
      <c r="F330" s="7">
        <v>32</v>
      </c>
    </row>
    <row r="331" spans="2:6" ht="12.75">
      <c r="B331" s="6" t="s">
        <v>796</v>
      </c>
      <c r="C331" s="6" t="s">
        <v>798</v>
      </c>
      <c r="D331" s="6" t="s">
        <v>151</v>
      </c>
      <c r="E331" s="7">
        <v>62</v>
      </c>
      <c r="F331" s="7">
        <v>32</v>
      </c>
    </row>
    <row r="332" spans="2:6" ht="12.75">
      <c r="B332" s="6" t="s">
        <v>799</v>
      </c>
      <c r="C332" s="6" t="s">
        <v>800</v>
      </c>
      <c r="D332" s="6" t="s">
        <v>151</v>
      </c>
      <c r="E332" s="7">
        <v>62</v>
      </c>
      <c r="F332" s="7">
        <v>32</v>
      </c>
    </row>
    <row r="333" spans="2:6" ht="12.75">
      <c r="B333" s="6" t="s">
        <v>801</v>
      </c>
      <c r="C333" s="6" t="s">
        <v>802</v>
      </c>
      <c r="D333" s="6" t="s">
        <v>151</v>
      </c>
      <c r="E333" s="7">
        <v>62</v>
      </c>
      <c r="F333" s="7">
        <v>31</v>
      </c>
    </row>
    <row r="334" spans="2:6" ht="12.75">
      <c r="B334" s="6" t="s">
        <v>803</v>
      </c>
      <c r="C334" s="6" t="s">
        <v>804</v>
      </c>
      <c r="D334" s="6" t="s">
        <v>151</v>
      </c>
      <c r="E334" s="7" t="s">
        <v>692</v>
      </c>
      <c r="F334" s="7">
        <v>32</v>
      </c>
    </row>
    <row r="335" spans="2:6" ht="12.75">
      <c r="B335" s="6" t="s">
        <v>805</v>
      </c>
      <c r="C335" s="6" t="s">
        <v>806</v>
      </c>
      <c r="D335" s="6" t="s">
        <v>807</v>
      </c>
      <c r="E335" s="7" t="s">
        <v>692</v>
      </c>
      <c r="F335" s="7">
        <v>32</v>
      </c>
    </row>
    <row r="336" spans="2:6" ht="12.75">
      <c r="B336" s="6" t="s">
        <v>808</v>
      </c>
      <c r="C336" s="6" t="s">
        <v>809</v>
      </c>
      <c r="D336" s="6" t="s">
        <v>151</v>
      </c>
      <c r="E336" s="7" t="s">
        <v>692</v>
      </c>
      <c r="F336" s="7">
        <v>32</v>
      </c>
    </row>
    <row r="337" spans="2:6" ht="12.75">
      <c r="B337" s="6" t="s">
        <v>810</v>
      </c>
      <c r="C337" s="6" t="s">
        <v>811</v>
      </c>
      <c r="D337" s="6" t="s">
        <v>151</v>
      </c>
      <c r="E337" s="7" t="s">
        <v>692</v>
      </c>
      <c r="F337" s="7">
        <v>32</v>
      </c>
    </row>
    <row r="338" spans="2:6" ht="12.75">
      <c r="B338" s="6" t="s">
        <v>812</v>
      </c>
      <c r="C338" s="6" t="s">
        <v>813</v>
      </c>
      <c r="D338" s="6" t="s">
        <v>225</v>
      </c>
      <c r="E338" s="7">
        <v>14</v>
      </c>
      <c r="F338" s="7">
        <v>11</v>
      </c>
    </row>
    <row r="339" spans="2:6" ht="12.75">
      <c r="B339" s="6" t="s">
        <v>814</v>
      </c>
      <c r="C339" s="6" t="s">
        <v>815</v>
      </c>
      <c r="D339" s="6" t="s">
        <v>779</v>
      </c>
      <c r="E339" s="7">
        <v>57</v>
      </c>
      <c r="F339" s="7">
        <v>38</v>
      </c>
    </row>
    <row r="340" spans="2:5" ht="12.75">
      <c r="B340" s="6" t="s">
        <v>816</v>
      </c>
      <c r="C340" s="6" t="s">
        <v>817</v>
      </c>
      <c r="D340" s="6">
        <v>57</v>
      </c>
      <c r="E340" s="7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YB1PR</dc:creator>
  <cp:keywords/>
  <dc:description/>
  <cp:lastModifiedBy>YB1PR</cp:lastModifiedBy>
  <cp:lastPrinted>2007-01-19T08:08:05Z</cp:lastPrinted>
  <dcterms:created xsi:type="dcterms:W3CDTF">2006-12-20T14:12:17Z</dcterms:created>
  <dcterms:modified xsi:type="dcterms:W3CDTF">2007-01-19T09:01:40Z</dcterms:modified>
  <cp:category/>
  <cp:version/>
  <cp:contentType/>
  <cp:contentStatus/>
</cp:coreProperties>
</file>