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Pengantar" sheetId="1" r:id="rId1"/>
    <sheet name="Locator Number" sheetId="2" r:id="rId2"/>
    <sheet name="Grid-Konversi" sheetId="3" r:id="rId3"/>
  </sheets>
  <definedNames>
    <definedName name="_xlnm.Print_Area" localSheetId="2">'Grid-Konversi'!$A$1:$P$48</definedName>
    <definedName name="_xlnm.Print_Area" localSheetId="1">'Locator Number'!$A$1:$AI$58</definedName>
    <definedName name="_xlnm.Print_Area" localSheetId="0">'Pengantar'!$A$1:$AC$235</definedName>
  </definedNames>
  <calcPr fullCalcOnLoad="1"/>
</workbook>
</file>

<file path=xl/sharedStrings.xml><?xml version="1.0" encoding="utf-8"?>
<sst xmlns="http://schemas.openxmlformats.org/spreadsheetml/2006/main" count="684" uniqueCount="478">
  <si>
    <t>Latitude</t>
  </si>
  <si>
    <t>Longitude</t>
  </si>
  <si>
    <t>S</t>
  </si>
  <si>
    <t>E</t>
  </si>
  <si>
    <t>Derajat</t>
  </si>
  <si>
    <t>Menit</t>
  </si>
  <si>
    <t>Detik</t>
  </si>
  <si>
    <t>Arah</t>
  </si>
  <si>
    <t>Derajat dalam desimal</t>
  </si>
  <si>
    <t>Jika diketahui Latitude dan Longitude dalam derajat, Menit, dan detik.</t>
  </si>
  <si>
    <t>Jika diketahui Latitude dan Longitude dalam satuan Derajat dengan desimal</t>
  </si>
  <si>
    <t>Jika diketahui Latitude dan Longitude dalam Derajat dan Menit dengan desimal</t>
  </si>
  <si>
    <t>Jika diketahui Maidenhead Grid Square, dan yang akan dihitung Latitude dan Longitude.</t>
  </si>
  <si>
    <t>OI76ik</t>
  </si>
  <si>
    <t>Oleh Gusti Taufik Rachman, YC7WN</t>
  </si>
  <si>
    <t>PERHITUNGAN KONVERSI LOCATOR (Latitude, Longitude, Grid Square)</t>
  </si>
  <si>
    <t>123…890</t>
  </si>
  <si>
    <t>Perhitungan Latitude ke Grid Square</t>
  </si>
  <si>
    <t>Perhitungan Longitude ke Grid Square</t>
  </si>
  <si>
    <t>1.</t>
  </si>
  <si>
    <t>Jika Arah pada Latitude  = N ;</t>
  </si>
  <si>
    <t>Jika Arah pada Latitude  = S ;</t>
  </si>
  <si>
    <t xml:space="preserve">  1 x (derajat + (menit/60) + (detik/3600))</t>
  </si>
  <si>
    <t>Maka Derajat dalam desimal ( Latitude ) ;</t>
  </si>
  <si>
    <t>- 1 x (derajat + (menit/60) + (detik/3600))</t>
  </si>
  <si>
    <t>2.</t>
  </si>
  <si>
    <t>Perhitungan Derajat dalam desimal ( LATITUDE ) ;</t>
  </si>
  <si>
    <t>Perhitungan Derajat dalam desimal ( LONGITUDE ) ;</t>
  </si>
  <si>
    <t>Jika Arah pada Longitude  = E ;</t>
  </si>
  <si>
    <t>Jika Arah pada Longitude  = W ;</t>
  </si>
  <si>
    <t>90 Derajat + Derajat dlm desimal (Latitude) =</t>
  </si>
  <si>
    <t>+</t>
  </si>
  <si>
    <t>=</t>
  </si>
  <si>
    <t>3.</t>
  </si>
  <si>
    <t>Uraikan masing-masing hasil perhitungan No. 2 diatas ;</t>
  </si>
  <si>
    <t>Angka</t>
  </si>
  <si>
    <t xml:space="preserve">dikonversi jadi </t>
  </si>
  <si>
    <t>90 Derajat + Derajat dlm desimal (Latitude)  =</t>
  </si>
  <si>
    <t xml:space="preserve">Grid-Square   </t>
  </si>
  <si>
    <t>Tetap menjadi</t>
  </si>
  <si>
    <t xml:space="preserve">  1 x (derajat + (menit/60) + (detik/3600)) =</t>
  </si>
  <si>
    <t>- 1 x (derajat + (menit/60) + (detik/3600)) =</t>
  </si>
  <si>
    <t>INT(</t>
  </si>
  <si>
    <t>INT( 24 * (</t>
  </si>
  <si>
    <t>/</t>
  </si>
  <si>
    <t>- (</t>
  </si>
  <si>
    <t>)</t>
  </si>
  <si>
    <t>*</t>
  </si>
  <si>
    <t>) -</t>
  </si>
  <si>
    <t>))</t>
  </si>
  <si>
    <t>))   =</t>
  </si>
  <si>
    <t>INT((MOD(INT(</t>
  </si>
  <si>
    <t>)+(</t>
  </si>
  <si>
    <t>- ((</t>
  </si>
  <si>
    <t>))) *</t>
  </si>
  <si>
    <t>) =</t>
  </si>
  <si>
    <t xml:space="preserve"> ),</t>
  </si>
  <si>
    <t>)) /</t>
  </si>
  <si>
    <t xml:space="preserve">  =</t>
  </si>
  <si>
    <t xml:space="preserve">) </t>
  </si>
  <si>
    <t>Perhitungan Latitude ke Grid-Square ;</t>
  </si>
  <si>
    <t>Perhitungan Longitude ke Grid-Square ;</t>
  </si>
  <si>
    <t>Jika diketahui Latitude dan Longitude dalam Derajat, Menit, dan Detik.</t>
  </si>
  <si>
    <t>Keterangan :</t>
  </si>
  <si>
    <t>File : GRID SQUARE.XLS</t>
  </si>
  <si>
    <t>Derajat dalam desimal ;</t>
  </si>
  <si>
    <t>&lt;--- Data Input ---&gt;</t>
  </si>
  <si>
    <t>123…...S,N,E,W  =</t>
  </si>
  <si>
    <t>123456…90         =</t>
  </si>
  <si>
    <t>(GRID SQUARE)</t>
  </si>
  <si>
    <t>Locator Number</t>
  </si>
  <si>
    <t>Masing-masing bidang besarannya adalah 20 derajat untuk</t>
  </si>
  <si>
    <t>LOGITUDE dan 10 derajat untuk LATITUDE, yang diidentifika-</t>
  </si>
  <si>
    <t>sikan dengan 2 (dua) Alphabetik KAPITAL ( AA - RR ).</t>
  </si>
  <si>
    <t>X</t>
  </si>
  <si>
    <t>Grid.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</si>
  <si>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</si>
  <si>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</si>
  <si>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</si>
  <si>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</si>
  <si>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</si>
  <si>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</si>
  <si>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</si>
  <si>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</si>
  <si>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</si>
  <si>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</si>
  <si>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</si>
  <si>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</si>
  <si>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</si>
  <si>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AE</t>
  </si>
  <si>
    <t>AD</t>
  </si>
  <si>
    <t>AC</t>
  </si>
  <si>
    <t>AB</t>
  </si>
  <si>
    <t>AA</t>
  </si>
  <si>
    <t>BA</t>
  </si>
  <si>
    <t>CA</t>
  </si>
  <si>
    <t>DA</t>
  </si>
  <si>
    <t>EA</t>
  </si>
  <si>
    <t>FA</t>
  </si>
  <si>
    <t>GA</t>
  </si>
  <si>
    <t>HA</t>
  </si>
  <si>
    <t>IA</t>
  </si>
  <si>
    <t>JA</t>
  </si>
  <si>
    <t>KA</t>
  </si>
  <si>
    <t>LA</t>
  </si>
  <si>
    <t>MA</t>
  </si>
  <si>
    <t>NA</t>
  </si>
  <si>
    <t>OA</t>
  </si>
  <si>
    <t>PA</t>
  </si>
  <si>
    <t>QA</t>
  </si>
  <si>
    <t>RA</t>
  </si>
  <si>
    <t>RR</t>
  </si>
  <si>
    <t>RQ</t>
  </si>
  <si>
    <t>RP</t>
  </si>
  <si>
    <t>RO</t>
  </si>
  <si>
    <t>RN</t>
  </si>
  <si>
    <t>RM</t>
  </si>
  <si>
    <t>RL</t>
  </si>
  <si>
    <t>RK</t>
  </si>
  <si>
    <t>RJ</t>
  </si>
  <si>
    <t>RI</t>
  </si>
  <si>
    <t>RH</t>
  </si>
  <si>
    <t>RG</t>
  </si>
  <si>
    <t>RF</t>
  </si>
  <si>
    <t>RE</t>
  </si>
  <si>
    <t>RD</t>
  </si>
  <si>
    <t>RC</t>
  </si>
  <si>
    <t>RB</t>
  </si>
  <si>
    <t>BR</t>
  </si>
  <si>
    <t>CR</t>
  </si>
  <si>
    <t>DR</t>
  </si>
  <si>
    <t>ER</t>
  </si>
  <si>
    <t>FR</t>
  </si>
  <si>
    <t>GR</t>
  </si>
  <si>
    <t>HR</t>
  </si>
  <si>
    <t>JR</t>
  </si>
  <si>
    <t>KR</t>
  </si>
  <si>
    <t>LR</t>
  </si>
  <si>
    <t>MR</t>
  </si>
  <si>
    <t>NR</t>
  </si>
  <si>
    <t>OR</t>
  </si>
  <si>
    <t>PR</t>
  </si>
  <si>
    <t>QR</t>
  </si>
  <si>
    <t>Sistem Grid membagi permukaan bumi kedalam 324 bidang.</t>
  </si>
  <si>
    <t>BQ</t>
  </si>
  <si>
    <t>BP</t>
  </si>
  <si>
    <t>BO</t>
  </si>
  <si>
    <t>BN</t>
  </si>
  <si>
    <t>BM</t>
  </si>
  <si>
    <t>BL</t>
  </si>
  <si>
    <t>BK</t>
  </si>
  <si>
    <t>BJ</t>
  </si>
  <si>
    <t>BI</t>
  </si>
  <si>
    <t>BH</t>
  </si>
  <si>
    <t>BG</t>
  </si>
  <si>
    <t>BF</t>
  </si>
  <si>
    <t>BE</t>
  </si>
  <si>
    <t>BD</t>
  </si>
  <si>
    <t>BC</t>
  </si>
  <si>
    <t>BB</t>
  </si>
  <si>
    <t>CQ</t>
  </si>
  <si>
    <t>DQ</t>
  </si>
  <si>
    <t>EQ</t>
  </si>
  <si>
    <t>FQ</t>
  </si>
  <si>
    <t>GQ</t>
  </si>
  <si>
    <t>HQ</t>
  </si>
  <si>
    <t>IQ</t>
  </si>
  <si>
    <t>JQ</t>
  </si>
  <si>
    <t>KQ</t>
  </si>
  <si>
    <t>LQ</t>
  </si>
  <si>
    <t>MQ</t>
  </si>
  <si>
    <t>NQ</t>
  </si>
  <si>
    <t>OQ</t>
  </si>
  <si>
    <t>PQ</t>
  </si>
  <si>
    <t>QQ</t>
  </si>
  <si>
    <t>CP</t>
  </si>
  <si>
    <t>DP</t>
  </si>
  <si>
    <t>EP</t>
  </si>
  <si>
    <t>FP</t>
  </si>
  <si>
    <t>GP</t>
  </si>
  <si>
    <t>HP</t>
  </si>
  <si>
    <t>IP</t>
  </si>
  <si>
    <t>JP</t>
  </si>
  <si>
    <t>KP</t>
  </si>
  <si>
    <t>LP</t>
  </si>
  <si>
    <t>MP</t>
  </si>
  <si>
    <t>NP</t>
  </si>
  <si>
    <t>OP</t>
  </si>
  <si>
    <t>PP</t>
  </si>
  <si>
    <t>QP</t>
  </si>
  <si>
    <t>CO</t>
  </si>
  <si>
    <t>DO</t>
  </si>
  <si>
    <t>EO</t>
  </si>
  <si>
    <t>FO</t>
  </si>
  <si>
    <t>GO</t>
  </si>
  <si>
    <t>HO</t>
  </si>
  <si>
    <t>IO</t>
  </si>
  <si>
    <t>JO</t>
  </si>
  <si>
    <t>KO</t>
  </si>
  <si>
    <t>LO</t>
  </si>
  <si>
    <t>MO</t>
  </si>
  <si>
    <t>NO</t>
  </si>
  <si>
    <t>OO</t>
  </si>
  <si>
    <t>PO</t>
  </si>
  <si>
    <t>QO</t>
  </si>
  <si>
    <t>CN</t>
  </si>
  <si>
    <t>DN</t>
  </si>
  <si>
    <t>EN</t>
  </si>
  <si>
    <t>FN</t>
  </si>
  <si>
    <t>GN</t>
  </si>
  <si>
    <t>HN</t>
  </si>
  <si>
    <t>IN</t>
  </si>
  <si>
    <t>JN</t>
  </si>
  <si>
    <t>KN</t>
  </si>
  <si>
    <t>LN</t>
  </si>
  <si>
    <t>MN</t>
  </si>
  <si>
    <t>NN</t>
  </si>
  <si>
    <t>ON</t>
  </si>
  <si>
    <t>PN</t>
  </si>
  <si>
    <t>QN</t>
  </si>
  <si>
    <t>CM</t>
  </si>
  <si>
    <t>DM</t>
  </si>
  <si>
    <t>EM</t>
  </si>
  <si>
    <t>FM</t>
  </si>
  <si>
    <t>GM</t>
  </si>
  <si>
    <t>HM</t>
  </si>
  <si>
    <t>IM</t>
  </si>
  <si>
    <t>JM</t>
  </si>
  <si>
    <t>KM</t>
  </si>
  <si>
    <t>LM</t>
  </si>
  <si>
    <t>MM</t>
  </si>
  <si>
    <t>NM</t>
  </si>
  <si>
    <t>OM</t>
  </si>
  <si>
    <t>PM</t>
  </si>
  <si>
    <t>QM</t>
  </si>
  <si>
    <t>CL</t>
  </si>
  <si>
    <t>CK</t>
  </si>
  <si>
    <t>CJ</t>
  </si>
  <si>
    <t>CI</t>
  </si>
  <si>
    <t>CH</t>
  </si>
  <si>
    <t>CG</t>
  </si>
  <si>
    <t>CF</t>
  </si>
  <si>
    <t>CE</t>
  </si>
  <si>
    <t>CD</t>
  </si>
  <si>
    <t>CC</t>
  </si>
  <si>
    <t>CB</t>
  </si>
  <si>
    <t>DL</t>
  </si>
  <si>
    <t>DK</t>
  </si>
  <si>
    <t>DJ</t>
  </si>
  <si>
    <t>DI</t>
  </si>
  <si>
    <t>DH</t>
  </si>
  <si>
    <t>DG</t>
  </si>
  <si>
    <t>DF</t>
  </si>
  <si>
    <t>DE</t>
  </si>
  <si>
    <t>DD</t>
  </si>
  <si>
    <t>DC</t>
  </si>
  <si>
    <t>DB</t>
  </si>
  <si>
    <t>EL</t>
  </si>
  <si>
    <t>EK</t>
  </si>
  <si>
    <t>EJ</t>
  </si>
  <si>
    <t>EI</t>
  </si>
  <si>
    <t>EH</t>
  </si>
  <si>
    <t>EG</t>
  </si>
  <si>
    <t>EF</t>
  </si>
  <si>
    <t>EE</t>
  </si>
  <si>
    <t>ED</t>
  </si>
  <si>
    <t>EC</t>
  </si>
  <si>
    <t>EB</t>
  </si>
  <si>
    <t>FL</t>
  </si>
  <si>
    <t>FK</t>
  </si>
  <si>
    <t>FJ</t>
  </si>
  <si>
    <t>FI</t>
  </si>
  <si>
    <t>FH</t>
  </si>
  <si>
    <t>FG</t>
  </si>
  <si>
    <t>FF</t>
  </si>
  <si>
    <t>FE</t>
  </si>
  <si>
    <t>FD</t>
  </si>
  <si>
    <t>FC</t>
  </si>
  <si>
    <t>FB</t>
  </si>
  <si>
    <t>GL</t>
  </si>
  <si>
    <t>GK</t>
  </si>
  <si>
    <t>GJ</t>
  </si>
  <si>
    <t>GI</t>
  </si>
  <si>
    <t>GH</t>
  </si>
  <si>
    <t>GG</t>
  </si>
  <si>
    <t>GF</t>
  </si>
  <si>
    <t>GE</t>
  </si>
  <si>
    <t>GD</t>
  </si>
  <si>
    <t>GC</t>
  </si>
  <si>
    <t>GB</t>
  </si>
  <si>
    <t>HL</t>
  </si>
  <si>
    <t>HK</t>
  </si>
  <si>
    <t>HJ</t>
  </si>
  <si>
    <t>HI</t>
  </si>
  <si>
    <t>HH</t>
  </si>
  <si>
    <t>HG</t>
  </si>
  <si>
    <t>HF</t>
  </si>
  <si>
    <t>HE</t>
  </si>
  <si>
    <t>HD</t>
  </si>
  <si>
    <t>HC</t>
  </si>
  <si>
    <t>HB</t>
  </si>
  <si>
    <t>IL</t>
  </si>
  <si>
    <t>IK</t>
  </si>
  <si>
    <t>IJ</t>
  </si>
  <si>
    <t>II</t>
  </si>
  <si>
    <t>IH</t>
  </si>
  <si>
    <t>IG</t>
  </si>
  <si>
    <t>IF</t>
  </si>
  <si>
    <t>IE</t>
  </si>
  <si>
    <t>ID</t>
  </si>
  <si>
    <t>IC</t>
  </si>
  <si>
    <t>IB</t>
  </si>
  <si>
    <t>JL</t>
  </si>
  <si>
    <t>JK</t>
  </si>
  <si>
    <t>JJ</t>
  </si>
  <si>
    <t>JI</t>
  </si>
  <si>
    <t>JH</t>
  </si>
  <si>
    <t>JG</t>
  </si>
  <si>
    <t>JF</t>
  </si>
  <si>
    <t>JE</t>
  </si>
  <si>
    <t>JD</t>
  </si>
  <si>
    <t>JC</t>
  </si>
  <si>
    <t>JB</t>
  </si>
  <si>
    <t>KL</t>
  </si>
  <si>
    <t>KK</t>
  </si>
  <si>
    <t>KJ</t>
  </si>
  <si>
    <t>KI</t>
  </si>
  <si>
    <t>KH</t>
  </si>
  <si>
    <t>KG</t>
  </si>
  <si>
    <t>KF</t>
  </si>
  <si>
    <t>KE</t>
  </si>
  <si>
    <t>KD</t>
  </si>
  <si>
    <t>KC</t>
  </si>
  <si>
    <t>KB</t>
  </si>
  <si>
    <t>LL</t>
  </si>
  <si>
    <t>LK</t>
  </si>
  <si>
    <t>LJ</t>
  </si>
  <si>
    <t>LI</t>
  </si>
  <si>
    <t>LH</t>
  </si>
  <si>
    <t>LG</t>
  </si>
  <si>
    <t>LF</t>
  </si>
  <si>
    <t>LE</t>
  </si>
  <si>
    <t>LD</t>
  </si>
  <si>
    <t>LC</t>
  </si>
  <si>
    <t>LB</t>
  </si>
  <si>
    <t>ML</t>
  </si>
  <si>
    <t>MK</t>
  </si>
  <si>
    <t>MJ</t>
  </si>
  <si>
    <t>MI</t>
  </si>
  <si>
    <t>MH</t>
  </si>
  <si>
    <t>MG</t>
  </si>
  <si>
    <t>MF</t>
  </si>
  <si>
    <t>ME</t>
  </si>
  <si>
    <t>MD</t>
  </si>
  <si>
    <t>MC</t>
  </si>
  <si>
    <t>MB</t>
  </si>
  <si>
    <t>NL</t>
  </si>
  <si>
    <t>NK</t>
  </si>
  <si>
    <t>NJ</t>
  </si>
  <si>
    <t>NI</t>
  </si>
  <si>
    <t>NH</t>
  </si>
  <si>
    <t>NG</t>
  </si>
  <si>
    <t>NF</t>
  </si>
  <si>
    <t>NE</t>
  </si>
  <si>
    <t>ND</t>
  </si>
  <si>
    <t>NC</t>
  </si>
  <si>
    <t>NB</t>
  </si>
  <si>
    <t>OL</t>
  </si>
  <si>
    <t>OK</t>
  </si>
  <si>
    <t>OJ</t>
  </si>
  <si>
    <t>OI</t>
  </si>
  <si>
    <t>OH</t>
  </si>
  <si>
    <t>OG</t>
  </si>
  <si>
    <t>OF</t>
  </si>
  <si>
    <t>OE</t>
  </si>
  <si>
    <t>OD</t>
  </si>
  <si>
    <t>OC</t>
  </si>
  <si>
    <t>OB</t>
  </si>
  <si>
    <t>PL</t>
  </si>
  <si>
    <t>PK</t>
  </si>
  <si>
    <t>PJ</t>
  </si>
  <si>
    <t>PI</t>
  </si>
  <si>
    <t>PH</t>
  </si>
  <si>
    <t>PG</t>
  </si>
  <si>
    <t>PF</t>
  </si>
  <si>
    <t>PE</t>
  </si>
  <si>
    <t>PD</t>
  </si>
  <si>
    <t>PC</t>
  </si>
  <si>
    <t>PB</t>
  </si>
  <si>
    <t>QL</t>
  </si>
  <si>
    <t>QK</t>
  </si>
  <si>
    <t>QJ</t>
  </si>
  <si>
    <t>QI</t>
  </si>
  <si>
    <t>QH</t>
  </si>
  <si>
    <t>QG</t>
  </si>
  <si>
    <t>QF</t>
  </si>
  <si>
    <t>QE</t>
  </si>
  <si>
    <t>QD</t>
  </si>
  <si>
    <t>QC</t>
  </si>
  <si>
    <t>QB</t>
  </si>
  <si>
    <t xml:space="preserve">Masing-masing bidang tersebut diatas dibagi lagi menjadi 100 (seratus) </t>
  </si>
  <si>
    <t>"persegi empat" atau yang disebut dengan "SQUARE".</t>
  </si>
  <si>
    <t>Setiap Square mempunyai besaran 2 (dua) derajat untuk LOGITUDE dan</t>
  </si>
  <si>
    <t>1 (satu) derajat untuk LATITUDE.</t>
  </si>
  <si>
    <t>Masing-masing Square diidentifikasi dengan 2 (dua) digit ( 00 - 99 )</t>
  </si>
  <si>
    <t>Masing-masing SQUARE mempunyai 576 SUB-SQUARE</t>
  </si>
  <si>
    <t>Setiap Sub-Square mempunyai besaran 2 (dua) karakter kecil</t>
  </si>
  <si>
    <t>yang diidentifikasikan dengan ( aa - xx 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</si>
  <si>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</si>
  <si>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</si>
  <si>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</si>
  <si>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</si>
  <si>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</si>
  <si>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</si>
  <si>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</si>
  <si>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</si>
  <si>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</si>
  <si>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</si>
  <si>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</si>
  <si>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</si>
  <si>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</si>
  <si>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</si>
  <si>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</si>
  <si>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</si>
  <si>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</si>
  <si>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</si>
  <si>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</si>
  <si>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</si>
  <si>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</si>
  <si>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</si>
  <si>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</si>
  <si>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</si>
  <si>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Sebagai contoh, Kalimantan Selatan berada pada Grid-Square " OI ", dengan Sub-Square " 76 "</t>
  </si>
  <si>
    <t>yaitu berada pada lintang : 4' 00" S / 114' 00" E   dan  3' 00" S / 115' 59" E</t>
  </si>
  <si>
    <t>3' 00" S / 114' 00" E</t>
  </si>
  <si>
    <t>4' 00" S / 114' 00" E</t>
  </si>
  <si>
    <t>3' 00" S / 115' 59" E</t>
  </si>
  <si>
    <t>4' 00" S / 115' 59" E</t>
  </si>
  <si>
    <t>QTH YC7WN berada di kota Banjarbaru dengan posisi Latitude =</t>
  </si>
  <si>
    <t>dan Longitude   =</t>
  </si>
  <si>
    <t>3'</t>
  </si>
  <si>
    <t>33"</t>
  </si>
  <si>
    <t>114'</t>
  </si>
  <si>
    <t>45'"</t>
  </si>
  <si>
    <t>42"</t>
  </si>
  <si>
    <t>30'"</t>
  </si>
  <si>
    <t>Dengan Grid-Square / Locator Number =</t>
  </si>
  <si>
    <t>Difinisi :</t>
  </si>
  <si>
    <t>Adalah ukuran jarak dalam satuan derajat ke arah utara atau selatan dari garis katulistiwa</t>
  </si>
  <si>
    <t>( Equator ).Geographi Kutub Utara adalah 90 derajat (N) Latitude, sedangkan Kutub Selatan</t>
  </si>
  <si>
    <t>adalah 90 derajat (S) Latitude.</t>
  </si>
  <si>
    <t>( Primer Meridian ). Masing-masing meridian (Longitude Line) kearah Barat antara 1 - 180</t>
  </si>
  <si>
    <t>derajat (W), dan masing-masing meridian ke arah Timur berkisar antara 1 - 180 derajat (E)</t>
  </si>
  <si>
    <t>LATITUDE  ( bahasa Latin LATUS = Lebar/ Wide ) ;</t>
  </si>
  <si>
    <t>LONGITUDE ( bahasa latin LONGUS = Panjang / Length ) :</t>
  </si>
  <si>
    <t>Adalah ukuran dalam satuan derajat kearah Timur atau barat dari garis Meridian Utama</t>
  </si>
  <si>
    <t>PERHITUNGAN GRID SQUARE / LOCATOR NUMBER</t>
  </si>
  <si>
    <t xml:space="preserve"> Data yang diketahui ( Data Input ).</t>
  </si>
  <si>
    <t xml:space="preserve"> Hasil perhitungan ( bukan Data Input ).</t>
  </si>
  <si>
    <t>File : c:\Peta Grid\Grid Square.xls</t>
  </si>
  <si>
    <t>PENGERTIAN DASAR :</t>
  </si>
  <si>
    <t>Grid Square</t>
  </si>
  <si>
    <t xml:space="preserve"> Perhitungan Longitude dan Latitude</t>
  </si>
  <si>
    <t xml:space="preserve"> ke Grid-Square.</t>
  </si>
  <si>
    <t xml:space="preserve"> Perhitungan Grid-Square</t>
  </si>
  <si>
    <t xml:space="preserve"> ke Longitude dan Latitude.</t>
  </si>
  <si>
    <t>Pengecekan Hasil perhitungan</t>
  </si>
  <si>
    <t xml:space="preserve">Longitude dan Latitude </t>
  </si>
  <si>
    <t>ke Grid-Square.</t>
  </si>
  <si>
    <t>Sheet.1 =</t>
  </si>
  <si>
    <t>Sheet.2 =</t>
  </si>
  <si>
    <t>Sheet.3 =</t>
  </si>
  <si>
    <t>Pengantar</t>
  </si>
  <si>
    <t>Grid-Konversi</t>
  </si>
  <si>
    <t>Disalin ulang dalam bhs indonesia oleh YC7WN</t>
  </si>
  <si>
    <t>Menghitung posisi/lokasi stn kita</t>
  </si>
  <si>
    <t>QTH Locator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</si>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</sst>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Rp&quot;\ #,##0_);\(&quot;Rp&quot;\ #,##0\)"/>
    <numFmt numFmtId="6" formatCode="&quot;Rp&quot;\ #,##0_);[Red]\(&quot;Rp&quot;\ #,##0\)"/>
    <numFmt numFmtId="7" formatCode="&quot;Rp&quot;\ #,##0.00_);\(&quot;Rp&quot;\ #,##0.00\)"/>
    <numFmt numFmtId="8" formatCode="&quot;Rp&quot;\ #,##0.00_);[Red]\(&quot;Rp&quot;\ #,##0.00\)"/>
    <numFmt numFmtId="42" formatCode="_(&quot;Rp&quot;\ * #,##0_);_(&quot;Rp&quot;\ * \(#,##0\);_(&quot;Rp&quot;\ * &quot;-&quot;_);_(@_)"/>
    <numFmt numFmtId="41" formatCode="_(* #,##0_);_(* \(#,##0\);_(* &quot;-&quot;_);_(@_)"/>
    <numFmt numFmtId="44" formatCode="_(&quot;Rp&quot;\ * #,##0.00_);_(&quot;Rp&quot;\ * \(#,##0.00\);_(&quot;Rp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0.000"/>
    <numFmt numFmtId="172" formatCode="0.000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_(* #,##0.000_);_(* \(#,##0.000\);_(* &quot;-&quot;??_);_(@_)"/>
    <numFmt numFmtId="179" formatCode="_(* #,##0.0000_);_(* \(#,##0.0000\);_(* &quot;-&quot;??_);_(@_)"/>
  </numFmts>
  <fonts count="1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Comic Sans MS"/>
      <family val="4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0"/>
      <name val="Bangkok"/>
      <family val="0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43" fontId="0" fillId="0" borderId="0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/>
    </xf>
    <xf numFmtId="0" fontId="0" fillId="0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2" fillId="3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4" borderId="4" xfId="0" applyFill="1" applyBorder="1" applyAlignment="1">
      <alignment/>
    </xf>
    <xf numFmtId="0" fontId="9" fillId="5" borderId="4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9" fillId="5" borderId="4" xfId="0" applyFont="1" applyFill="1" applyBorder="1" applyAlignment="1" quotePrefix="1">
      <alignment horizontal="center"/>
    </xf>
    <xf numFmtId="0" fontId="9" fillId="3" borderId="4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6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Border="1" applyAlignment="1" quotePrefix="1">
      <alignment horizontal="right"/>
    </xf>
    <xf numFmtId="0" fontId="0" fillId="6" borderId="0" xfId="0" applyFill="1" applyBorder="1" applyAlignment="1" quotePrefix="1">
      <alignment/>
    </xf>
    <xf numFmtId="0" fontId="5" fillId="6" borderId="0" xfId="0" applyFont="1" applyFill="1" applyBorder="1" applyAlignment="1">
      <alignment/>
    </xf>
    <xf numFmtId="0" fontId="0" fillId="6" borderId="0" xfId="0" applyFill="1" applyBorder="1" applyAlignment="1" quotePrefix="1">
      <alignment horizontal="center"/>
    </xf>
    <xf numFmtId="172" fontId="0" fillId="6" borderId="0" xfId="0" applyNumberFormat="1" applyFill="1" applyBorder="1" applyAlignment="1">
      <alignment/>
    </xf>
    <xf numFmtId="0" fontId="0" fillId="6" borderId="0" xfId="0" applyFill="1" applyBorder="1" applyAlignment="1">
      <alignment horizontal="right"/>
    </xf>
    <xf numFmtId="172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6" borderId="0" xfId="0" applyFill="1" applyBorder="1" applyAlignment="1" quotePrefix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72" fontId="1" fillId="6" borderId="0" xfId="0" applyNumberFormat="1" applyFont="1" applyFill="1" applyBorder="1" applyAlignment="1">
      <alignment/>
    </xf>
    <xf numFmtId="0" fontId="1" fillId="6" borderId="0" xfId="0" applyFont="1" applyFill="1" applyBorder="1" applyAlignment="1" quotePrefix="1">
      <alignment/>
    </xf>
    <xf numFmtId="0" fontId="0" fillId="6" borderId="14" xfId="0" applyFill="1" applyBorder="1" applyAlignment="1" quotePrefix="1">
      <alignment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6" xfId="0" applyFill="1" applyBorder="1" applyAlignment="1">
      <alignment horizontal="right"/>
    </xf>
    <xf numFmtId="0" fontId="0" fillId="6" borderId="16" xfId="0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/>
    </xf>
    <xf numFmtId="0" fontId="5" fillId="6" borderId="0" xfId="0" applyFont="1" applyFill="1" applyBorder="1" applyAlignment="1" quotePrefix="1">
      <alignment/>
    </xf>
    <xf numFmtId="0" fontId="5" fillId="6" borderId="14" xfId="0" applyFont="1" applyFill="1" applyBorder="1" applyAlignment="1">
      <alignment/>
    </xf>
    <xf numFmtId="0" fontId="5" fillId="6" borderId="14" xfId="0" applyFont="1" applyFill="1" applyBorder="1" applyAlignment="1" quotePrefix="1">
      <alignment/>
    </xf>
    <xf numFmtId="0" fontId="1" fillId="6" borderId="0" xfId="0" applyFont="1" applyFill="1" applyBorder="1" applyAlignment="1" quotePrefix="1">
      <alignment/>
    </xf>
    <xf numFmtId="0" fontId="1" fillId="6" borderId="0" xfId="0" applyFont="1" applyFill="1" applyBorder="1" applyAlignment="1" quotePrefix="1">
      <alignment horizontal="left"/>
    </xf>
    <xf numFmtId="0" fontId="0" fillId="6" borderId="0" xfId="0" applyFont="1" applyFill="1" applyBorder="1" applyAlignment="1" quotePrefix="1">
      <alignment horizontal="center"/>
    </xf>
    <xf numFmtId="0" fontId="1" fillId="6" borderId="0" xfId="0" applyFont="1" applyFill="1" applyBorder="1" applyAlignment="1" quotePrefix="1">
      <alignment horizontal="right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 quotePrefix="1">
      <alignment horizontal="left"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2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0" xfId="0" applyFill="1" applyBorder="1" applyAlignment="1" quotePrefix="1">
      <alignment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7" xfId="0" applyFill="1" applyBorder="1" applyAlignment="1">
      <alignment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3" fontId="5" fillId="6" borderId="9" xfId="15" applyNumberFormat="1" applyFont="1" applyFill="1" applyBorder="1" applyAlignment="1">
      <alignment horizontal="center"/>
    </xf>
    <xf numFmtId="43" fontId="5" fillId="6" borderId="0" xfId="15" applyNumberFormat="1" applyFont="1" applyFill="1" applyBorder="1" applyAlignment="1">
      <alignment horizontal="center"/>
    </xf>
    <xf numFmtId="43" fontId="0" fillId="6" borderId="0" xfId="15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11" xfId="0" applyFill="1" applyBorder="1" applyAlignment="1">
      <alignment horizontal="center"/>
    </xf>
    <xf numFmtId="43" fontId="0" fillId="6" borderId="1" xfId="15" applyNumberFormat="1" applyFill="1" applyBorder="1" applyAlignment="1">
      <alignment/>
    </xf>
    <xf numFmtId="172" fontId="5" fillId="6" borderId="0" xfId="0" applyNumberFormat="1" applyFont="1" applyFill="1" applyBorder="1" applyAlignment="1" quotePrefix="1">
      <alignment/>
    </xf>
    <xf numFmtId="172" fontId="5" fillId="6" borderId="0" xfId="0" applyNumberFormat="1" applyFont="1" applyFill="1" applyBorder="1" applyAlignment="1">
      <alignment/>
    </xf>
    <xf numFmtId="0" fontId="0" fillId="6" borderId="10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6" borderId="11" xfId="0" applyFill="1" applyBorder="1" applyAlignment="1">
      <alignment horizontal="left"/>
    </xf>
    <xf numFmtId="0" fontId="5" fillId="6" borderId="12" xfId="0" applyFont="1" applyFill="1" applyBorder="1" applyAlignment="1" quotePrefix="1">
      <alignment horizontal="center"/>
    </xf>
    <xf numFmtId="0" fontId="0" fillId="6" borderId="13" xfId="0" applyFill="1" applyBorder="1" applyAlignment="1">
      <alignment horizontal="right"/>
    </xf>
    <xf numFmtId="0" fontId="1" fillId="6" borderId="14" xfId="0" applyFont="1" applyFill="1" applyBorder="1" applyAlignment="1">
      <alignment horizontal="center"/>
    </xf>
    <xf numFmtId="0" fontId="0" fillId="6" borderId="15" xfId="0" applyFill="1" applyBorder="1" applyAlignment="1">
      <alignment horizontal="right"/>
    </xf>
    <xf numFmtId="0" fontId="5" fillId="6" borderId="17" xfId="0" applyFont="1" applyFill="1" applyBorder="1" applyAlignment="1" quotePrefix="1">
      <alignment horizontal="center"/>
    </xf>
    <xf numFmtId="0" fontId="1" fillId="0" borderId="4" xfId="0" applyFont="1" applyBorder="1" applyAlignment="1" quotePrefix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6" borderId="24" xfId="0" applyFill="1" applyBorder="1" applyAlignment="1">
      <alignment/>
    </xf>
    <xf numFmtId="0" fontId="0" fillId="6" borderId="22" xfId="0" applyFill="1" applyBorder="1" applyAlignment="1">
      <alignment horizontal="center"/>
    </xf>
    <xf numFmtId="43" fontId="1" fillId="0" borderId="9" xfId="15" applyNumberFormat="1" applyFont="1" applyBorder="1" applyAlignment="1">
      <alignment horizontal="center"/>
    </xf>
    <xf numFmtId="43" fontId="0" fillId="0" borderId="0" xfId="15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0" fillId="6" borderId="22" xfId="15" applyNumberFormat="1" applyFill="1" applyBorder="1" applyAlignment="1">
      <alignment horizontal="center"/>
    </xf>
    <xf numFmtId="43" fontId="0" fillId="0" borderId="1" xfId="15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5" fillId="7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8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0" xfId="0" applyFill="1" applyBorder="1" applyAlignment="1">
      <alignment/>
    </xf>
    <xf numFmtId="0" fontId="5" fillId="7" borderId="13" xfId="0" applyFont="1" applyFill="1" applyBorder="1" applyAlignment="1">
      <alignment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172" fontId="5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/>
    </xf>
    <xf numFmtId="172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9" borderId="32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33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72" fontId="5" fillId="6" borderId="0" xfId="0" applyNumberFormat="1" applyFont="1" applyFill="1" applyBorder="1" applyAlignment="1" quotePrefix="1">
      <alignment horizontal="right"/>
    </xf>
    <xf numFmtId="172" fontId="5" fillId="6" borderId="0" xfId="0" applyNumberFormat="1" applyFont="1" applyFill="1" applyBorder="1" applyAlignment="1">
      <alignment horizontal="right"/>
    </xf>
    <xf numFmtId="43" fontId="5" fillId="6" borderId="9" xfId="15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6" borderId="35" xfId="0" applyFont="1" applyFill="1" applyBorder="1" applyAlignment="1" quotePrefix="1">
      <alignment horizontal="center"/>
    </xf>
    <xf numFmtId="0" fontId="2" fillId="6" borderId="2" xfId="0" applyFont="1" applyFill="1" applyBorder="1" applyAlignment="1">
      <alignment horizontal="center"/>
    </xf>
    <xf numFmtId="172" fontId="5" fillId="6" borderId="35" xfId="0" applyNumberFormat="1" applyFont="1" applyFill="1" applyBorder="1" applyAlignment="1" quotePrefix="1">
      <alignment horizontal="center"/>
    </xf>
    <xf numFmtId="172" fontId="2" fillId="6" borderId="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172" fontId="0" fillId="2" borderId="42" xfId="15" applyNumberFormat="1" applyFill="1" applyBorder="1" applyAlignment="1" applyProtection="1">
      <alignment horizontal="center"/>
      <protection locked="0"/>
    </xf>
    <xf numFmtId="172" fontId="0" fillId="2" borderId="43" xfId="15" applyNumberFormat="1" applyFill="1" applyBorder="1" applyAlignment="1" applyProtection="1">
      <alignment horizontal="center"/>
      <protection locked="0"/>
    </xf>
    <xf numFmtId="172" fontId="0" fillId="2" borderId="44" xfId="15" applyNumberFormat="1" applyFill="1" applyBorder="1" applyAlignment="1" applyProtection="1">
      <alignment horizontal="center"/>
      <protection locked="0"/>
    </xf>
    <xf numFmtId="172" fontId="1" fillId="0" borderId="2" xfId="0" applyNumberFormat="1" applyFont="1" applyBorder="1" applyAlignment="1">
      <alignment horizontal="center"/>
    </xf>
    <xf numFmtId="172" fontId="1" fillId="0" borderId="35" xfId="15" applyNumberFormat="1" applyFont="1" applyBorder="1" applyAlignment="1">
      <alignment horizontal="center"/>
    </xf>
    <xf numFmtId="172" fontId="1" fillId="0" borderId="2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188</xdr:row>
      <xdr:rowOff>0</xdr:rowOff>
    </xdr:from>
    <xdr:to>
      <xdr:col>26</xdr:col>
      <xdr:colOff>9525</xdr:colOff>
      <xdr:row>207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04925" y="30508575"/>
          <a:ext cx="4381500" cy="3228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OI76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28</xdr:col>
      <xdr:colOff>0</xdr:colOff>
      <xdr:row>83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39400"/>
          <a:ext cx="5915025" cy="3200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28</xdr:col>
      <xdr:colOff>0</xdr:colOff>
      <xdr:row>36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333625"/>
          <a:ext cx="5915025" cy="3571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28</xdr:col>
      <xdr:colOff>9525</xdr:colOff>
      <xdr:row>162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23383875"/>
          <a:ext cx="5924550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28</xdr:col>
      <xdr:colOff>0</xdr:colOff>
      <xdr:row>181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6460450"/>
          <a:ext cx="59150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8</xdr:row>
      <xdr:rowOff>9525</xdr:rowOff>
    </xdr:from>
    <xdr:to>
      <xdr:col>10</xdr:col>
      <xdr:colOff>657225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076950" y="1323975"/>
          <a:ext cx="542925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17</xdr:row>
      <xdr:rowOff>0</xdr:rowOff>
    </xdr:from>
    <xdr:to>
      <xdr:col>10</xdr:col>
      <xdr:colOff>685800</xdr:colOff>
      <xdr:row>18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6105525" y="2800350"/>
          <a:ext cx="542925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685800</xdr:colOff>
      <xdr:row>27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6105525" y="4286250"/>
          <a:ext cx="542925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0</xdr:rowOff>
    </xdr:from>
    <xdr:to>
      <xdr:col>10</xdr:col>
      <xdr:colOff>685800</xdr:colOff>
      <xdr:row>36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105525" y="5772150"/>
          <a:ext cx="542925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8"/>
  <sheetViews>
    <sheetView tabSelected="1" workbookViewId="0" topLeftCell="A196">
      <selection activeCell="K4" sqref="K4"/>
    </sheetView>
  </sheetViews>
  <sheetFormatPr defaultColWidth="9.140625" defaultRowHeight="12.75"/>
  <cols>
    <col min="1" max="1" width="3.00390625" style="0" customWidth="1"/>
    <col min="2" max="39" width="3.28125" style="0" customWidth="1"/>
  </cols>
  <sheetData>
    <row r="1" spans="1:29" ht="18">
      <c r="A1" s="157" t="s">
        <v>476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ht="12.75">
      <c r="A2" s="158" t="s">
        <v>475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ht="12.75">
      <c r="A3" s="39" t="s">
        <v>460</v>
      </c>
    </row>
    <row r="5" ht="12.75">
      <c r="B5" t="s">
        <v>447</v>
      </c>
    </row>
    <row r="6" ht="12.75">
      <c r="B6" t="s">
        <v>453</v>
      </c>
    </row>
    <row r="7" ht="12.75">
      <c r="C7" t="s">
        <v>448</v>
      </c>
    </row>
    <row r="8" ht="12.75">
      <c r="C8" s="17" t="s">
        <v>449</v>
      </c>
    </row>
    <row r="9" ht="12.75">
      <c r="C9" t="s">
        <v>450</v>
      </c>
    </row>
    <row r="10" ht="12.75">
      <c r="B10" t="s">
        <v>454</v>
      </c>
    </row>
    <row r="11" ht="12.75">
      <c r="C11" t="s">
        <v>455</v>
      </c>
    </row>
    <row r="12" ht="12.75">
      <c r="C12" s="17" t="s">
        <v>451</v>
      </c>
    </row>
    <row r="13" ht="12.75">
      <c r="C13" t="s">
        <v>452</v>
      </c>
    </row>
    <row r="38" ht="12.75">
      <c r="B38" t="s">
        <v>143</v>
      </c>
    </row>
    <row r="39" ht="12.75">
      <c r="B39" t="s">
        <v>71</v>
      </c>
    </row>
    <row r="40" ht="12.75">
      <c r="B40" t="s">
        <v>72</v>
      </c>
    </row>
    <row r="41" ht="12.75">
      <c r="B41" t="s">
        <v>73</v>
      </c>
    </row>
    <row r="43" spans="2:8" ht="12.75">
      <c r="B43" s="9">
        <v>18</v>
      </c>
      <c r="C43" s="9" t="s">
        <v>74</v>
      </c>
      <c r="D43" s="9">
        <v>18</v>
      </c>
      <c r="E43" s="20" t="s">
        <v>32</v>
      </c>
      <c r="F43" s="165">
        <f>+B43*D43</f>
        <v>324</v>
      </c>
      <c r="G43" s="166"/>
      <c r="H43" t="s">
        <v>75</v>
      </c>
    </row>
    <row r="45" spans="2:20" ht="12.75">
      <c r="B45" s="40">
        <v>18</v>
      </c>
      <c r="C45" s="41" t="s">
        <v>76</v>
      </c>
      <c r="D45" s="41" t="s">
        <v>128</v>
      </c>
      <c r="E45" s="41" t="s">
        <v>129</v>
      </c>
      <c r="F45" s="41" t="s">
        <v>130</v>
      </c>
      <c r="G45" s="41" t="s">
        <v>131</v>
      </c>
      <c r="H45" s="41" t="s">
        <v>132</v>
      </c>
      <c r="I45" s="41" t="s">
        <v>133</v>
      </c>
      <c r="J45" s="41" t="s">
        <v>134</v>
      </c>
      <c r="K45" s="41" t="s">
        <v>101</v>
      </c>
      <c r="L45" s="41" t="s">
        <v>135</v>
      </c>
      <c r="M45" s="41" t="s">
        <v>136</v>
      </c>
      <c r="N45" s="41" t="s">
        <v>137</v>
      </c>
      <c r="O45" s="41" t="s">
        <v>138</v>
      </c>
      <c r="P45" s="41" t="s">
        <v>139</v>
      </c>
      <c r="Q45" s="41" t="s">
        <v>140</v>
      </c>
      <c r="R45" s="41" t="s">
        <v>141</v>
      </c>
      <c r="S45" s="41" t="s">
        <v>142</v>
      </c>
      <c r="T45" s="41" t="s">
        <v>111</v>
      </c>
    </row>
    <row r="46" spans="2:20" ht="12.75">
      <c r="B46" s="40">
        <v>17</v>
      </c>
      <c r="C46" s="41" t="s">
        <v>77</v>
      </c>
      <c r="D46" s="41" t="s">
        <v>144</v>
      </c>
      <c r="E46" s="41" t="s">
        <v>160</v>
      </c>
      <c r="F46" s="41" t="s">
        <v>161</v>
      </c>
      <c r="G46" s="41" t="s">
        <v>162</v>
      </c>
      <c r="H46" s="41" t="s">
        <v>163</v>
      </c>
      <c r="I46" s="41" t="s">
        <v>164</v>
      </c>
      <c r="J46" s="41" t="s">
        <v>165</v>
      </c>
      <c r="K46" s="41" t="s">
        <v>166</v>
      </c>
      <c r="L46" s="41" t="s">
        <v>167</v>
      </c>
      <c r="M46" s="41" t="s">
        <v>168</v>
      </c>
      <c r="N46" s="41" t="s">
        <v>169</v>
      </c>
      <c r="O46" s="41" t="s">
        <v>170</v>
      </c>
      <c r="P46" s="41" t="s">
        <v>171</v>
      </c>
      <c r="Q46" s="41" t="s">
        <v>172</v>
      </c>
      <c r="R46" s="41" t="s">
        <v>173</v>
      </c>
      <c r="S46" s="41" t="s">
        <v>174</v>
      </c>
      <c r="T46" s="41" t="s">
        <v>112</v>
      </c>
    </row>
    <row r="47" spans="2:20" ht="12.75">
      <c r="B47" s="40">
        <v>16</v>
      </c>
      <c r="C47" s="41" t="s">
        <v>78</v>
      </c>
      <c r="D47" s="41" t="s">
        <v>145</v>
      </c>
      <c r="E47" s="41" t="s">
        <v>175</v>
      </c>
      <c r="F47" s="41" t="s">
        <v>176</v>
      </c>
      <c r="G47" s="41" t="s">
        <v>177</v>
      </c>
      <c r="H47" s="41" t="s">
        <v>178</v>
      </c>
      <c r="I47" s="41" t="s">
        <v>179</v>
      </c>
      <c r="J47" s="41" t="s">
        <v>180</v>
      </c>
      <c r="K47" s="41" t="s">
        <v>181</v>
      </c>
      <c r="L47" s="41" t="s">
        <v>182</v>
      </c>
      <c r="M47" s="41" t="s">
        <v>183</v>
      </c>
      <c r="N47" s="41" t="s">
        <v>184</v>
      </c>
      <c r="O47" s="41" t="s">
        <v>185</v>
      </c>
      <c r="P47" s="41" t="s">
        <v>186</v>
      </c>
      <c r="Q47" s="41" t="s">
        <v>187</v>
      </c>
      <c r="R47" s="41" t="s">
        <v>188</v>
      </c>
      <c r="S47" s="41" t="s">
        <v>189</v>
      </c>
      <c r="T47" s="41" t="s">
        <v>113</v>
      </c>
    </row>
    <row r="48" spans="2:20" ht="12.75">
      <c r="B48" s="40">
        <v>15</v>
      </c>
      <c r="C48" s="41" t="s">
        <v>79</v>
      </c>
      <c r="D48" s="41" t="s">
        <v>146</v>
      </c>
      <c r="E48" s="41" t="s">
        <v>190</v>
      </c>
      <c r="F48" s="41" t="s">
        <v>191</v>
      </c>
      <c r="G48" s="41" t="s">
        <v>192</v>
      </c>
      <c r="H48" s="41" t="s">
        <v>193</v>
      </c>
      <c r="I48" s="41" t="s">
        <v>194</v>
      </c>
      <c r="J48" s="41" t="s">
        <v>195</v>
      </c>
      <c r="K48" s="41" t="s">
        <v>196</v>
      </c>
      <c r="L48" s="41" t="s">
        <v>197</v>
      </c>
      <c r="M48" s="41" t="s">
        <v>198</v>
      </c>
      <c r="N48" s="41" t="s">
        <v>199</v>
      </c>
      <c r="O48" s="41" t="s">
        <v>200</v>
      </c>
      <c r="P48" s="41" t="s">
        <v>201</v>
      </c>
      <c r="Q48" s="41" t="s">
        <v>202</v>
      </c>
      <c r="R48" s="41" t="s">
        <v>203</v>
      </c>
      <c r="S48" s="41" t="s">
        <v>204</v>
      </c>
      <c r="T48" s="41" t="s">
        <v>114</v>
      </c>
    </row>
    <row r="49" spans="2:20" ht="12.75">
      <c r="B49" s="40">
        <v>14</v>
      </c>
      <c r="C49" s="41" t="s">
        <v>80</v>
      </c>
      <c r="D49" s="41" t="s">
        <v>147</v>
      </c>
      <c r="E49" s="41" t="s">
        <v>205</v>
      </c>
      <c r="F49" s="41" t="s">
        <v>206</v>
      </c>
      <c r="G49" s="41" t="s">
        <v>207</v>
      </c>
      <c r="H49" s="41" t="s">
        <v>208</v>
      </c>
      <c r="I49" s="41" t="s">
        <v>209</v>
      </c>
      <c r="J49" s="41" t="s">
        <v>210</v>
      </c>
      <c r="K49" s="41" t="s">
        <v>211</v>
      </c>
      <c r="L49" s="41" t="s">
        <v>212</v>
      </c>
      <c r="M49" s="41" t="s">
        <v>213</v>
      </c>
      <c r="N49" s="41" t="s">
        <v>214</v>
      </c>
      <c r="O49" s="41" t="s">
        <v>215</v>
      </c>
      <c r="P49" s="41" t="s">
        <v>216</v>
      </c>
      <c r="Q49" s="41" t="s">
        <v>217</v>
      </c>
      <c r="R49" s="41" t="s">
        <v>218</v>
      </c>
      <c r="S49" s="41" t="s">
        <v>219</v>
      </c>
      <c r="T49" s="41" t="s">
        <v>115</v>
      </c>
    </row>
    <row r="50" spans="2:20" ht="12.75">
      <c r="B50" s="40">
        <v>13</v>
      </c>
      <c r="C50" s="41" t="s">
        <v>81</v>
      </c>
      <c r="D50" s="41" t="s">
        <v>148</v>
      </c>
      <c r="E50" s="41" t="s">
        <v>220</v>
      </c>
      <c r="F50" s="41" t="s">
        <v>221</v>
      </c>
      <c r="G50" s="41" t="s">
        <v>222</v>
      </c>
      <c r="H50" s="41" t="s">
        <v>223</v>
      </c>
      <c r="I50" s="41" t="s">
        <v>224</v>
      </c>
      <c r="J50" s="41" t="s">
        <v>225</v>
      </c>
      <c r="K50" s="41" t="s">
        <v>226</v>
      </c>
      <c r="L50" s="41" t="s">
        <v>227</v>
      </c>
      <c r="M50" s="41" t="s">
        <v>228</v>
      </c>
      <c r="N50" s="41" t="s">
        <v>229</v>
      </c>
      <c r="O50" s="41" t="s">
        <v>230</v>
      </c>
      <c r="P50" s="41" t="s">
        <v>231</v>
      </c>
      <c r="Q50" s="41" t="s">
        <v>232</v>
      </c>
      <c r="R50" s="41" t="s">
        <v>233</v>
      </c>
      <c r="S50" s="41" t="s">
        <v>234</v>
      </c>
      <c r="T50" s="41" t="s">
        <v>116</v>
      </c>
    </row>
    <row r="51" spans="2:20" ht="12.75">
      <c r="B51" s="40">
        <v>12</v>
      </c>
      <c r="C51" s="41" t="s">
        <v>82</v>
      </c>
      <c r="D51" s="41" t="s">
        <v>149</v>
      </c>
      <c r="E51" s="41" t="s">
        <v>235</v>
      </c>
      <c r="F51" s="41" t="s">
        <v>246</v>
      </c>
      <c r="G51" s="41" t="s">
        <v>257</v>
      </c>
      <c r="H51" s="41" t="s">
        <v>268</v>
      </c>
      <c r="I51" s="41" t="s">
        <v>279</v>
      </c>
      <c r="J51" s="41" t="s">
        <v>290</v>
      </c>
      <c r="K51" s="41" t="s">
        <v>301</v>
      </c>
      <c r="L51" s="41" t="s">
        <v>312</v>
      </c>
      <c r="M51" s="41" t="s">
        <v>323</v>
      </c>
      <c r="N51" s="41" t="s">
        <v>334</v>
      </c>
      <c r="O51" s="41" t="s">
        <v>345</v>
      </c>
      <c r="P51" s="41" t="s">
        <v>356</v>
      </c>
      <c r="Q51" s="41" t="s">
        <v>367</v>
      </c>
      <c r="R51" s="41" t="s">
        <v>378</v>
      </c>
      <c r="S51" s="41" t="s">
        <v>389</v>
      </c>
      <c r="T51" s="41" t="s">
        <v>117</v>
      </c>
    </row>
    <row r="52" spans="2:20" ht="12.75">
      <c r="B52" s="40">
        <v>11</v>
      </c>
      <c r="C52" s="41" t="s">
        <v>83</v>
      </c>
      <c r="D52" s="41" t="s">
        <v>150</v>
      </c>
      <c r="E52" s="41" t="s">
        <v>236</v>
      </c>
      <c r="F52" s="41" t="s">
        <v>247</v>
      </c>
      <c r="G52" s="41" t="s">
        <v>258</v>
      </c>
      <c r="H52" s="41" t="s">
        <v>269</v>
      </c>
      <c r="I52" s="41" t="s">
        <v>280</v>
      </c>
      <c r="J52" s="41" t="s">
        <v>291</v>
      </c>
      <c r="K52" s="41" t="s">
        <v>302</v>
      </c>
      <c r="L52" s="41" t="s">
        <v>313</v>
      </c>
      <c r="M52" s="41" t="s">
        <v>324</v>
      </c>
      <c r="N52" s="41" t="s">
        <v>335</v>
      </c>
      <c r="O52" s="41" t="s">
        <v>346</v>
      </c>
      <c r="P52" s="41" t="s">
        <v>357</v>
      </c>
      <c r="Q52" s="41" t="s">
        <v>368</v>
      </c>
      <c r="R52" s="41" t="s">
        <v>379</v>
      </c>
      <c r="S52" s="41" t="s">
        <v>390</v>
      </c>
      <c r="T52" s="41" t="s">
        <v>118</v>
      </c>
    </row>
    <row r="53" spans="2:20" ht="12.75">
      <c r="B53" s="40">
        <v>10</v>
      </c>
      <c r="C53" s="41" t="s">
        <v>84</v>
      </c>
      <c r="D53" s="41" t="s">
        <v>151</v>
      </c>
      <c r="E53" s="41" t="s">
        <v>237</v>
      </c>
      <c r="F53" s="41" t="s">
        <v>248</v>
      </c>
      <c r="G53" s="41" t="s">
        <v>259</v>
      </c>
      <c r="H53" s="41" t="s">
        <v>270</v>
      </c>
      <c r="I53" s="41" t="s">
        <v>281</v>
      </c>
      <c r="J53" s="41" t="s">
        <v>292</v>
      </c>
      <c r="K53" s="41" t="s">
        <v>303</v>
      </c>
      <c r="L53" s="41" t="s">
        <v>314</v>
      </c>
      <c r="M53" s="41" t="s">
        <v>325</v>
      </c>
      <c r="N53" s="41" t="s">
        <v>336</v>
      </c>
      <c r="O53" s="41" t="s">
        <v>347</v>
      </c>
      <c r="P53" s="41" t="s">
        <v>358</v>
      </c>
      <c r="Q53" s="41" t="s">
        <v>369</v>
      </c>
      <c r="R53" s="41" t="s">
        <v>380</v>
      </c>
      <c r="S53" s="41" t="s">
        <v>391</v>
      </c>
      <c r="T53" s="41" t="s">
        <v>119</v>
      </c>
    </row>
    <row r="54" spans="2:20" ht="12.75">
      <c r="B54" s="40">
        <v>9</v>
      </c>
      <c r="C54" s="41" t="s">
        <v>85</v>
      </c>
      <c r="D54" s="41" t="s">
        <v>152</v>
      </c>
      <c r="E54" s="41" t="s">
        <v>238</v>
      </c>
      <c r="F54" s="41" t="s">
        <v>249</v>
      </c>
      <c r="G54" s="41" t="s">
        <v>260</v>
      </c>
      <c r="H54" s="41" t="s">
        <v>271</v>
      </c>
      <c r="I54" s="41" t="s">
        <v>282</v>
      </c>
      <c r="J54" s="41" t="s">
        <v>293</v>
      </c>
      <c r="K54" s="41" t="s">
        <v>304</v>
      </c>
      <c r="L54" s="41" t="s">
        <v>315</v>
      </c>
      <c r="M54" s="41" t="s">
        <v>326</v>
      </c>
      <c r="N54" s="41" t="s">
        <v>337</v>
      </c>
      <c r="O54" s="41" t="s">
        <v>348</v>
      </c>
      <c r="P54" s="41" t="s">
        <v>359</v>
      </c>
      <c r="Q54" s="41" t="s">
        <v>370</v>
      </c>
      <c r="R54" s="41" t="s">
        <v>381</v>
      </c>
      <c r="S54" s="41" t="s">
        <v>392</v>
      </c>
      <c r="T54" s="41" t="s">
        <v>120</v>
      </c>
    </row>
    <row r="55" spans="2:20" ht="12.75">
      <c r="B55" s="40">
        <v>8</v>
      </c>
      <c r="C55" s="41" t="s">
        <v>86</v>
      </c>
      <c r="D55" s="41" t="s">
        <v>153</v>
      </c>
      <c r="E55" s="41" t="s">
        <v>239</v>
      </c>
      <c r="F55" s="41" t="s">
        <v>250</v>
      </c>
      <c r="G55" s="41" t="s">
        <v>261</v>
      </c>
      <c r="H55" s="41" t="s">
        <v>272</v>
      </c>
      <c r="I55" s="41" t="s">
        <v>283</v>
      </c>
      <c r="J55" s="41" t="s">
        <v>294</v>
      </c>
      <c r="K55" s="41" t="s">
        <v>305</v>
      </c>
      <c r="L55" s="41" t="s">
        <v>316</v>
      </c>
      <c r="M55" s="41" t="s">
        <v>327</v>
      </c>
      <c r="N55" s="41" t="s">
        <v>338</v>
      </c>
      <c r="O55" s="41" t="s">
        <v>349</v>
      </c>
      <c r="P55" s="41" t="s">
        <v>360</v>
      </c>
      <c r="Q55" s="41" t="s">
        <v>371</v>
      </c>
      <c r="R55" s="41" t="s">
        <v>382</v>
      </c>
      <c r="S55" s="41" t="s">
        <v>393</v>
      </c>
      <c r="T55" s="41" t="s">
        <v>121</v>
      </c>
    </row>
    <row r="56" spans="2:20" ht="12.75">
      <c r="B56" s="40">
        <v>7</v>
      </c>
      <c r="C56" s="41" t="s">
        <v>87</v>
      </c>
      <c r="D56" s="41" t="s">
        <v>154</v>
      </c>
      <c r="E56" s="41" t="s">
        <v>240</v>
      </c>
      <c r="F56" s="41" t="s">
        <v>251</v>
      </c>
      <c r="G56" s="41" t="s">
        <v>262</v>
      </c>
      <c r="H56" s="41" t="s">
        <v>273</v>
      </c>
      <c r="I56" s="41" t="s">
        <v>284</v>
      </c>
      <c r="J56" s="41" t="s">
        <v>295</v>
      </c>
      <c r="K56" s="41" t="s">
        <v>306</v>
      </c>
      <c r="L56" s="41" t="s">
        <v>317</v>
      </c>
      <c r="M56" s="41" t="s">
        <v>328</v>
      </c>
      <c r="N56" s="41" t="s">
        <v>339</v>
      </c>
      <c r="O56" s="41" t="s">
        <v>350</v>
      </c>
      <c r="P56" s="41" t="s">
        <v>361</v>
      </c>
      <c r="Q56" s="41" t="s">
        <v>372</v>
      </c>
      <c r="R56" s="41" t="s">
        <v>383</v>
      </c>
      <c r="S56" s="41" t="s">
        <v>394</v>
      </c>
      <c r="T56" s="41" t="s">
        <v>122</v>
      </c>
    </row>
    <row r="57" spans="2:20" ht="12.75">
      <c r="B57" s="40">
        <v>6</v>
      </c>
      <c r="C57" s="41" t="s">
        <v>88</v>
      </c>
      <c r="D57" s="41" t="s">
        <v>155</v>
      </c>
      <c r="E57" s="41" t="s">
        <v>241</v>
      </c>
      <c r="F57" s="41" t="s">
        <v>252</v>
      </c>
      <c r="G57" s="41" t="s">
        <v>263</v>
      </c>
      <c r="H57" s="41" t="s">
        <v>274</v>
      </c>
      <c r="I57" s="41" t="s">
        <v>285</v>
      </c>
      <c r="J57" s="41" t="s">
        <v>296</v>
      </c>
      <c r="K57" s="41" t="s">
        <v>307</v>
      </c>
      <c r="L57" s="41" t="s">
        <v>318</v>
      </c>
      <c r="M57" s="41" t="s">
        <v>329</v>
      </c>
      <c r="N57" s="41" t="s">
        <v>340</v>
      </c>
      <c r="O57" s="41" t="s">
        <v>351</v>
      </c>
      <c r="P57" s="41" t="s">
        <v>362</v>
      </c>
      <c r="Q57" s="41" t="s">
        <v>373</v>
      </c>
      <c r="R57" s="41" t="s">
        <v>384</v>
      </c>
      <c r="S57" s="41" t="s">
        <v>395</v>
      </c>
      <c r="T57" s="41" t="s">
        <v>123</v>
      </c>
    </row>
    <row r="58" spans="2:20" ht="12.75">
      <c r="B58" s="40">
        <v>5</v>
      </c>
      <c r="C58" s="41" t="s">
        <v>89</v>
      </c>
      <c r="D58" s="41" t="s">
        <v>156</v>
      </c>
      <c r="E58" s="41" t="s">
        <v>242</v>
      </c>
      <c r="F58" s="41" t="s">
        <v>253</v>
      </c>
      <c r="G58" s="41" t="s">
        <v>264</v>
      </c>
      <c r="H58" s="41" t="s">
        <v>275</v>
      </c>
      <c r="I58" s="41" t="s">
        <v>286</v>
      </c>
      <c r="J58" s="41" t="s">
        <v>297</v>
      </c>
      <c r="K58" s="41" t="s">
        <v>308</v>
      </c>
      <c r="L58" s="41" t="s">
        <v>319</v>
      </c>
      <c r="M58" s="41" t="s">
        <v>330</v>
      </c>
      <c r="N58" s="41" t="s">
        <v>341</v>
      </c>
      <c r="O58" s="41" t="s">
        <v>352</v>
      </c>
      <c r="P58" s="41" t="s">
        <v>363</v>
      </c>
      <c r="Q58" s="41" t="s">
        <v>374</v>
      </c>
      <c r="R58" s="41" t="s">
        <v>385</v>
      </c>
      <c r="S58" s="41" t="s">
        <v>396</v>
      </c>
      <c r="T58" s="41" t="s">
        <v>124</v>
      </c>
    </row>
    <row r="59" spans="2:20" ht="12.75">
      <c r="B59" s="40">
        <v>4</v>
      </c>
      <c r="C59" s="41" t="s">
        <v>90</v>
      </c>
      <c r="D59" s="41" t="s">
        <v>157</v>
      </c>
      <c r="E59" s="41" t="s">
        <v>243</v>
      </c>
      <c r="F59" s="41" t="s">
        <v>254</v>
      </c>
      <c r="G59" s="41" t="s">
        <v>265</v>
      </c>
      <c r="H59" s="41" t="s">
        <v>276</v>
      </c>
      <c r="I59" s="41" t="s">
        <v>287</v>
      </c>
      <c r="J59" s="41" t="s">
        <v>298</v>
      </c>
      <c r="K59" s="41" t="s">
        <v>309</v>
      </c>
      <c r="L59" s="41" t="s">
        <v>320</v>
      </c>
      <c r="M59" s="41" t="s">
        <v>331</v>
      </c>
      <c r="N59" s="41" t="s">
        <v>342</v>
      </c>
      <c r="O59" s="41" t="s">
        <v>353</v>
      </c>
      <c r="P59" s="41" t="s">
        <v>364</v>
      </c>
      <c r="Q59" s="41" t="s">
        <v>375</v>
      </c>
      <c r="R59" s="41" t="s">
        <v>386</v>
      </c>
      <c r="S59" s="41" t="s">
        <v>397</v>
      </c>
      <c r="T59" s="41" t="s">
        <v>125</v>
      </c>
    </row>
    <row r="60" spans="2:20" ht="12.75">
      <c r="B60" s="40">
        <v>3</v>
      </c>
      <c r="C60" s="41" t="s">
        <v>91</v>
      </c>
      <c r="D60" s="41" t="s">
        <v>158</v>
      </c>
      <c r="E60" s="41" t="s">
        <v>244</v>
      </c>
      <c r="F60" s="41" t="s">
        <v>255</v>
      </c>
      <c r="G60" s="41" t="s">
        <v>266</v>
      </c>
      <c r="H60" s="41" t="s">
        <v>277</v>
      </c>
      <c r="I60" s="41" t="s">
        <v>288</v>
      </c>
      <c r="J60" s="41" t="s">
        <v>299</v>
      </c>
      <c r="K60" s="41" t="s">
        <v>310</v>
      </c>
      <c r="L60" s="41" t="s">
        <v>321</v>
      </c>
      <c r="M60" s="41" t="s">
        <v>332</v>
      </c>
      <c r="N60" s="41" t="s">
        <v>343</v>
      </c>
      <c r="O60" s="41" t="s">
        <v>354</v>
      </c>
      <c r="P60" s="41" t="s">
        <v>365</v>
      </c>
      <c r="Q60" s="41" t="s">
        <v>376</v>
      </c>
      <c r="R60" s="41" t="s">
        <v>387</v>
      </c>
      <c r="S60" s="41" t="s">
        <v>398</v>
      </c>
      <c r="T60" s="41" t="s">
        <v>126</v>
      </c>
    </row>
    <row r="61" spans="2:20" ht="12.75">
      <c r="B61" s="40">
        <v>2</v>
      </c>
      <c r="C61" s="41" t="s">
        <v>92</v>
      </c>
      <c r="D61" s="41" t="s">
        <v>159</v>
      </c>
      <c r="E61" s="41" t="s">
        <v>245</v>
      </c>
      <c r="F61" s="41" t="s">
        <v>256</v>
      </c>
      <c r="G61" s="41" t="s">
        <v>267</v>
      </c>
      <c r="H61" s="41" t="s">
        <v>278</v>
      </c>
      <c r="I61" s="41" t="s">
        <v>289</v>
      </c>
      <c r="J61" s="41" t="s">
        <v>300</v>
      </c>
      <c r="K61" s="41" t="s">
        <v>311</v>
      </c>
      <c r="L61" s="41" t="s">
        <v>322</v>
      </c>
      <c r="M61" s="41" t="s">
        <v>333</v>
      </c>
      <c r="N61" s="41" t="s">
        <v>344</v>
      </c>
      <c r="O61" s="41" t="s">
        <v>355</v>
      </c>
      <c r="P61" s="41" t="s">
        <v>366</v>
      </c>
      <c r="Q61" s="41" t="s">
        <v>377</v>
      </c>
      <c r="R61" s="41" t="s">
        <v>388</v>
      </c>
      <c r="S61" s="41" t="s">
        <v>399</v>
      </c>
      <c r="T61" s="41" t="s">
        <v>127</v>
      </c>
    </row>
    <row r="62" spans="2:20" ht="12.75">
      <c r="B62" s="40">
        <v>1</v>
      </c>
      <c r="C62" s="41" t="s">
        <v>93</v>
      </c>
      <c r="D62" s="41" t="s">
        <v>94</v>
      </c>
      <c r="E62" s="41" t="s">
        <v>95</v>
      </c>
      <c r="F62" s="41" t="s">
        <v>96</v>
      </c>
      <c r="G62" s="41" t="s">
        <v>97</v>
      </c>
      <c r="H62" s="41" t="s">
        <v>98</v>
      </c>
      <c r="I62" s="41" t="s">
        <v>99</v>
      </c>
      <c r="J62" s="41" t="s">
        <v>100</v>
      </c>
      <c r="K62" s="41" t="s">
        <v>101</v>
      </c>
      <c r="L62" s="41" t="s">
        <v>102</v>
      </c>
      <c r="M62" s="41" t="s">
        <v>103</v>
      </c>
      <c r="N62" s="41" t="s">
        <v>104</v>
      </c>
      <c r="O62" s="41" t="s">
        <v>105</v>
      </c>
      <c r="P62" s="41" t="s">
        <v>106</v>
      </c>
      <c r="Q62" s="41" t="s">
        <v>107</v>
      </c>
      <c r="R62" s="41" t="s">
        <v>108</v>
      </c>
      <c r="S62" s="41" t="s">
        <v>109</v>
      </c>
      <c r="T62" s="41" t="s">
        <v>110</v>
      </c>
    </row>
    <row r="63" spans="3:20" ht="12.75">
      <c r="C63" s="40">
        <v>1</v>
      </c>
      <c r="D63" s="40">
        <v>2</v>
      </c>
      <c r="E63" s="40">
        <v>3</v>
      </c>
      <c r="F63" s="40">
        <v>4</v>
      </c>
      <c r="G63" s="40">
        <v>5</v>
      </c>
      <c r="H63" s="40">
        <v>6</v>
      </c>
      <c r="I63" s="40">
        <v>7</v>
      </c>
      <c r="J63" s="40">
        <v>8</v>
      </c>
      <c r="K63" s="40">
        <v>9</v>
      </c>
      <c r="L63" s="40">
        <v>10</v>
      </c>
      <c r="M63" s="40">
        <v>11</v>
      </c>
      <c r="N63" s="40">
        <v>12</v>
      </c>
      <c r="O63" s="40">
        <v>13</v>
      </c>
      <c r="P63" s="40">
        <v>14</v>
      </c>
      <c r="Q63" s="40">
        <v>15</v>
      </c>
      <c r="R63" s="40">
        <v>16</v>
      </c>
      <c r="S63" s="40">
        <v>17</v>
      </c>
      <c r="T63" s="40">
        <v>18</v>
      </c>
    </row>
    <row r="86" ht="12.75">
      <c r="B86" t="s">
        <v>400</v>
      </c>
    </row>
    <row r="87" ht="12.75">
      <c r="B87" t="s">
        <v>401</v>
      </c>
    </row>
    <row r="88" ht="12.75">
      <c r="B88" t="s">
        <v>402</v>
      </c>
    </row>
    <row r="89" ht="12.75">
      <c r="B89" t="s">
        <v>403</v>
      </c>
    </row>
    <row r="90" ht="12.75">
      <c r="B90" t="s">
        <v>404</v>
      </c>
    </row>
    <row r="92" spans="3:12" ht="12.75">
      <c r="C92">
        <v>0</v>
      </c>
      <c r="D92">
        <v>1</v>
      </c>
      <c r="E92">
        <v>2</v>
      </c>
      <c r="F92">
        <v>3</v>
      </c>
      <c r="G92">
        <v>4</v>
      </c>
      <c r="H92">
        <v>5</v>
      </c>
      <c r="I92">
        <v>6</v>
      </c>
      <c r="J92">
        <v>7</v>
      </c>
      <c r="K92">
        <v>8</v>
      </c>
      <c r="L92">
        <v>9</v>
      </c>
    </row>
    <row r="93" spans="2:12" ht="12.75">
      <c r="B93" s="17">
        <v>9</v>
      </c>
      <c r="C93" s="41" t="str">
        <f>CONCATENATE($C$92,B93)</f>
        <v>09</v>
      </c>
      <c r="D93" s="41" t="str">
        <f>CONCATENATE($D$92,B93)</f>
        <v>19</v>
      </c>
      <c r="E93" s="41" t="str">
        <f>CONCATENATE($E$92,B93)</f>
        <v>29</v>
      </c>
      <c r="F93" s="41" t="str">
        <f>CONCATENATE($F$92,B93)</f>
        <v>39</v>
      </c>
      <c r="G93" s="41" t="str">
        <f>CONCATENATE($G$92,B93)</f>
        <v>49</v>
      </c>
      <c r="H93" s="41" t="str">
        <f>CONCATENATE($H$92,B93)</f>
        <v>59</v>
      </c>
      <c r="I93" s="41" t="str">
        <f>CONCATENATE($I$92,B93)</f>
        <v>69</v>
      </c>
      <c r="J93" s="41" t="str">
        <f>CONCATENATE($J$92,B93)</f>
        <v>79</v>
      </c>
      <c r="K93" s="41" t="str">
        <f>CONCATENATE($K$92,B93)</f>
        <v>89</v>
      </c>
      <c r="L93" s="41" t="str">
        <f>CONCATENATE($L$92,B93)</f>
        <v>99</v>
      </c>
    </row>
    <row r="94" spans="2:12" ht="12.75">
      <c r="B94" s="17">
        <v>8</v>
      </c>
      <c r="C94" s="41" t="str">
        <f aca="true" t="shared" si="0" ref="C94:C102">CONCATENATE($C$92,B94)</f>
        <v>08</v>
      </c>
      <c r="D94" s="41" t="str">
        <f aca="true" t="shared" si="1" ref="D94:D102">CONCATENATE($D$92,B94)</f>
        <v>18</v>
      </c>
      <c r="E94" s="41" t="str">
        <f aca="true" t="shared" si="2" ref="E94:E102">CONCATENATE($E$92,B94)</f>
        <v>28</v>
      </c>
      <c r="F94" s="41" t="str">
        <f aca="true" t="shared" si="3" ref="F94:F102">CONCATENATE($F$92,B94)</f>
        <v>38</v>
      </c>
      <c r="G94" s="41" t="str">
        <f aca="true" t="shared" si="4" ref="G94:G102">CONCATENATE($G$92,B94)</f>
        <v>48</v>
      </c>
      <c r="H94" s="41" t="str">
        <f aca="true" t="shared" si="5" ref="H94:H102">CONCATENATE($H$92,B94)</f>
        <v>58</v>
      </c>
      <c r="I94" s="41" t="str">
        <f aca="true" t="shared" si="6" ref="I94:I102">CONCATENATE($I$92,B94)</f>
        <v>68</v>
      </c>
      <c r="J94" s="41" t="str">
        <f aca="true" t="shared" si="7" ref="J94:J102">CONCATENATE($J$92,B94)</f>
        <v>78</v>
      </c>
      <c r="K94" s="41" t="str">
        <f aca="true" t="shared" si="8" ref="K94:K102">CONCATENATE($K$92,B94)</f>
        <v>88</v>
      </c>
      <c r="L94" s="41" t="str">
        <f aca="true" t="shared" si="9" ref="L94:L102">CONCATENATE($L$92,B94)</f>
        <v>98</v>
      </c>
    </row>
    <row r="95" spans="2:12" ht="12.75">
      <c r="B95" s="17">
        <v>7</v>
      </c>
      <c r="C95" s="41" t="str">
        <f t="shared" si="0"/>
        <v>07</v>
      </c>
      <c r="D95" s="41" t="str">
        <f t="shared" si="1"/>
        <v>17</v>
      </c>
      <c r="E95" s="41" t="str">
        <f t="shared" si="2"/>
        <v>27</v>
      </c>
      <c r="F95" s="41" t="str">
        <f t="shared" si="3"/>
        <v>37</v>
      </c>
      <c r="G95" s="41" t="str">
        <f t="shared" si="4"/>
        <v>47</v>
      </c>
      <c r="H95" s="41" t="str">
        <f t="shared" si="5"/>
        <v>57</v>
      </c>
      <c r="I95" s="41" t="str">
        <f t="shared" si="6"/>
        <v>67</v>
      </c>
      <c r="J95" s="41" t="str">
        <f t="shared" si="7"/>
        <v>77</v>
      </c>
      <c r="K95" s="41" t="str">
        <f t="shared" si="8"/>
        <v>87</v>
      </c>
      <c r="L95" s="41" t="str">
        <f t="shared" si="9"/>
        <v>97</v>
      </c>
    </row>
    <row r="96" spans="2:12" ht="12.75">
      <c r="B96" s="17">
        <v>6</v>
      </c>
      <c r="C96" s="41" t="str">
        <f t="shared" si="0"/>
        <v>06</v>
      </c>
      <c r="D96" s="41" t="str">
        <f t="shared" si="1"/>
        <v>16</v>
      </c>
      <c r="E96" s="41" t="str">
        <f t="shared" si="2"/>
        <v>26</v>
      </c>
      <c r="F96" s="41" t="str">
        <f t="shared" si="3"/>
        <v>36</v>
      </c>
      <c r="G96" s="41" t="str">
        <f t="shared" si="4"/>
        <v>46</v>
      </c>
      <c r="H96" s="41" t="str">
        <f t="shared" si="5"/>
        <v>56</v>
      </c>
      <c r="I96" s="41" t="str">
        <f t="shared" si="6"/>
        <v>66</v>
      </c>
      <c r="J96" s="41" t="str">
        <f t="shared" si="7"/>
        <v>76</v>
      </c>
      <c r="K96" s="41" t="str">
        <f t="shared" si="8"/>
        <v>86</v>
      </c>
      <c r="L96" s="41" t="str">
        <f t="shared" si="9"/>
        <v>96</v>
      </c>
    </row>
    <row r="97" spans="2:12" ht="12.75">
      <c r="B97" s="17">
        <v>5</v>
      </c>
      <c r="C97" s="41" t="str">
        <f t="shared" si="0"/>
        <v>05</v>
      </c>
      <c r="D97" s="41" t="str">
        <f t="shared" si="1"/>
        <v>15</v>
      </c>
      <c r="E97" s="41" t="str">
        <f t="shared" si="2"/>
        <v>25</v>
      </c>
      <c r="F97" s="41" t="str">
        <f t="shared" si="3"/>
        <v>35</v>
      </c>
      <c r="G97" s="41" t="str">
        <f t="shared" si="4"/>
        <v>45</v>
      </c>
      <c r="H97" s="41" t="str">
        <f t="shared" si="5"/>
        <v>55</v>
      </c>
      <c r="I97" s="41" t="str">
        <f t="shared" si="6"/>
        <v>65</v>
      </c>
      <c r="J97" s="41" t="str">
        <f t="shared" si="7"/>
        <v>75</v>
      </c>
      <c r="K97" s="41" t="str">
        <f t="shared" si="8"/>
        <v>85</v>
      </c>
      <c r="L97" s="41" t="str">
        <f t="shared" si="9"/>
        <v>95</v>
      </c>
    </row>
    <row r="98" spans="2:12" ht="12.75">
      <c r="B98">
        <v>4</v>
      </c>
      <c r="C98" s="41" t="str">
        <f t="shared" si="0"/>
        <v>04</v>
      </c>
      <c r="D98" s="41" t="str">
        <f t="shared" si="1"/>
        <v>14</v>
      </c>
      <c r="E98" s="41" t="str">
        <f t="shared" si="2"/>
        <v>24</v>
      </c>
      <c r="F98" s="41" t="str">
        <f t="shared" si="3"/>
        <v>34</v>
      </c>
      <c r="G98" s="41" t="str">
        <f t="shared" si="4"/>
        <v>44</v>
      </c>
      <c r="H98" s="41" t="str">
        <f t="shared" si="5"/>
        <v>54</v>
      </c>
      <c r="I98" s="41" t="str">
        <f t="shared" si="6"/>
        <v>64</v>
      </c>
      <c r="J98" s="41" t="str">
        <f t="shared" si="7"/>
        <v>74</v>
      </c>
      <c r="K98" s="41" t="str">
        <f t="shared" si="8"/>
        <v>84</v>
      </c>
      <c r="L98" s="41" t="str">
        <f t="shared" si="9"/>
        <v>94</v>
      </c>
    </row>
    <row r="99" spans="2:12" ht="12.75">
      <c r="B99">
        <v>3</v>
      </c>
      <c r="C99" s="41" t="str">
        <f t="shared" si="0"/>
        <v>03</v>
      </c>
      <c r="D99" s="41" t="str">
        <f t="shared" si="1"/>
        <v>13</v>
      </c>
      <c r="E99" s="41" t="str">
        <f t="shared" si="2"/>
        <v>23</v>
      </c>
      <c r="F99" s="41" t="str">
        <f t="shared" si="3"/>
        <v>33</v>
      </c>
      <c r="G99" s="41" t="str">
        <f t="shared" si="4"/>
        <v>43</v>
      </c>
      <c r="H99" s="41" t="str">
        <f t="shared" si="5"/>
        <v>53</v>
      </c>
      <c r="I99" s="41" t="str">
        <f t="shared" si="6"/>
        <v>63</v>
      </c>
      <c r="J99" s="41" t="str">
        <f t="shared" si="7"/>
        <v>73</v>
      </c>
      <c r="K99" s="41" t="str">
        <f t="shared" si="8"/>
        <v>83</v>
      </c>
      <c r="L99" s="41" t="str">
        <f t="shared" si="9"/>
        <v>93</v>
      </c>
    </row>
    <row r="100" spans="2:12" ht="12.75">
      <c r="B100">
        <v>2</v>
      </c>
      <c r="C100" s="41" t="str">
        <f t="shared" si="0"/>
        <v>02</v>
      </c>
      <c r="D100" s="41" t="str">
        <f t="shared" si="1"/>
        <v>12</v>
      </c>
      <c r="E100" s="41" t="str">
        <f t="shared" si="2"/>
        <v>22</v>
      </c>
      <c r="F100" s="41" t="str">
        <f t="shared" si="3"/>
        <v>32</v>
      </c>
      <c r="G100" s="41" t="str">
        <f t="shared" si="4"/>
        <v>42</v>
      </c>
      <c r="H100" s="41" t="str">
        <f t="shared" si="5"/>
        <v>52</v>
      </c>
      <c r="I100" s="41" t="str">
        <f t="shared" si="6"/>
        <v>62</v>
      </c>
      <c r="J100" s="41" t="str">
        <f t="shared" si="7"/>
        <v>72</v>
      </c>
      <c r="K100" s="41" t="str">
        <f t="shared" si="8"/>
        <v>82</v>
      </c>
      <c r="L100" s="41" t="str">
        <f t="shared" si="9"/>
        <v>92</v>
      </c>
    </row>
    <row r="101" spans="2:12" ht="12.75">
      <c r="B101">
        <v>1</v>
      </c>
      <c r="C101" s="41" t="str">
        <f t="shared" si="0"/>
        <v>01</v>
      </c>
      <c r="D101" s="41" t="str">
        <f t="shared" si="1"/>
        <v>11</v>
      </c>
      <c r="E101" s="41" t="str">
        <f t="shared" si="2"/>
        <v>21</v>
      </c>
      <c r="F101" s="41" t="str">
        <f t="shared" si="3"/>
        <v>31</v>
      </c>
      <c r="G101" s="41" t="str">
        <f t="shared" si="4"/>
        <v>41</v>
      </c>
      <c r="H101" s="41" t="str">
        <f t="shared" si="5"/>
        <v>51</v>
      </c>
      <c r="I101" s="41" t="str">
        <f t="shared" si="6"/>
        <v>61</v>
      </c>
      <c r="J101" s="41" t="str">
        <f t="shared" si="7"/>
        <v>71</v>
      </c>
      <c r="K101" s="41" t="str">
        <f t="shared" si="8"/>
        <v>81</v>
      </c>
      <c r="L101" s="41" t="str">
        <f t="shared" si="9"/>
        <v>91</v>
      </c>
    </row>
    <row r="102" spans="2:12" ht="12.75">
      <c r="B102">
        <v>0</v>
      </c>
      <c r="C102" s="41" t="str">
        <f t="shared" si="0"/>
        <v>00</v>
      </c>
      <c r="D102" s="41" t="str">
        <f t="shared" si="1"/>
        <v>10</v>
      </c>
      <c r="E102" s="41" t="str">
        <f t="shared" si="2"/>
        <v>20</v>
      </c>
      <c r="F102" s="41" t="str">
        <f t="shared" si="3"/>
        <v>30</v>
      </c>
      <c r="G102" s="41" t="str">
        <f t="shared" si="4"/>
        <v>40</v>
      </c>
      <c r="H102" s="41" t="str">
        <f t="shared" si="5"/>
        <v>50</v>
      </c>
      <c r="I102" s="41" t="str">
        <f t="shared" si="6"/>
        <v>60</v>
      </c>
      <c r="J102" s="41" t="str">
        <f t="shared" si="7"/>
        <v>70</v>
      </c>
      <c r="K102" s="41" t="str">
        <f t="shared" si="8"/>
        <v>80</v>
      </c>
      <c r="L102" s="41" t="str">
        <f t="shared" si="9"/>
        <v>90</v>
      </c>
    </row>
    <row r="104" ht="12.75">
      <c r="B104" t="s">
        <v>405</v>
      </c>
    </row>
    <row r="105" ht="12.75">
      <c r="B105" t="s">
        <v>406</v>
      </c>
    </row>
    <row r="106" ht="12.75">
      <c r="B106" t="s">
        <v>407</v>
      </c>
    </row>
    <row r="108" spans="5:28" ht="12.75">
      <c r="E108">
        <v>1</v>
      </c>
      <c r="F108">
        <v>2</v>
      </c>
      <c r="G108">
        <v>3</v>
      </c>
      <c r="H108">
        <v>4</v>
      </c>
      <c r="I108">
        <v>5</v>
      </c>
      <c r="J108">
        <v>6</v>
      </c>
      <c r="K108">
        <v>7</v>
      </c>
      <c r="L108">
        <v>8</v>
      </c>
      <c r="M108">
        <v>9</v>
      </c>
      <c r="N108">
        <v>10</v>
      </c>
      <c r="O108">
        <v>11</v>
      </c>
      <c r="P108">
        <v>12</v>
      </c>
      <c r="Q108">
        <v>13</v>
      </c>
      <c r="R108">
        <v>14</v>
      </c>
      <c r="S108">
        <v>15</v>
      </c>
      <c r="T108">
        <v>16</v>
      </c>
      <c r="U108">
        <v>17</v>
      </c>
      <c r="V108">
        <v>18</v>
      </c>
      <c r="W108">
        <v>19</v>
      </c>
      <c r="X108">
        <v>20</v>
      </c>
      <c r="Y108">
        <v>21</v>
      </c>
      <c r="Z108">
        <v>22</v>
      </c>
      <c r="AA108">
        <v>23</v>
      </c>
      <c r="AB108">
        <v>24</v>
      </c>
    </row>
    <row r="109" spans="3:28" ht="12.75">
      <c r="C109" s="42"/>
      <c r="D109" s="44"/>
      <c r="E109" s="43" t="s">
        <v>408</v>
      </c>
      <c r="F109" s="43" t="s">
        <v>409</v>
      </c>
      <c r="G109" s="43" t="s">
        <v>410</v>
      </c>
      <c r="H109" s="43" t="s">
        <v>411</v>
      </c>
      <c r="I109" s="43" t="s">
        <v>412</v>
      </c>
      <c r="J109" s="43" t="s">
        <v>413</v>
      </c>
      <c r="K109" s="43" t="s">
        <v>414</v>
      </c>
      <c r="L109" s="43" t="s">
        <v>415</v>
      </c>
      <c r="M109" s="43" t="s">
        <v>416</v>
      </c>
      <c r="N109" s="43" t="s">
        <v>417</v>
      </c>
      <c r="O109" s="43" t="s">
        <v>418</v>
      </c>
      <c r="P109" s="43" t="s">
        <v>419</v>
      </c>
      <c r="Q109" s="43" t="s">
        <v>420</v>
      </c>
      <c r="R109" s="43" t="s">
        <v>421</v>
      </c>
      <c r="S109" s="43" t="s">
        <v>422</v>
      </c>
      <c r="T109" s="43" t="s">
        <v>423</v>
      </c>
      <c r="U109" s="43" t="s">
        <v>424</v>
      </c>
      <c r="V109" s="43" t="s">
        <v>425</v>
      </c>
      <c r="W109" s="43" t="s">
        <v>426</v>
      </c>
      <c r="X109" s="43" t="s">
        <v>427</v>
      </c>
      <c r="Y109" s="43" t="s">
        <v>428</v>
      </c>
      <c r="Z109" s="43" t="s">
        <v>429</v>
      </c>
      <c r="AA109" s="43" t="s">
        <v>430</v>
      </c>
      <c r="AB109" s="43" t="s">
        <v>431</v>
      </c>
    </row>
    <row r="110" ht="12.75">
      <c r="C110" s="42"/>
    </row>
    <row r="111" spans="2:28" ht="12.75">
      <c r="B111">
        <v>1</v>
      </c>
      <c r="C111" s="43" t="s">
        <v>431</v>
      </c>
      <c r="E111" s="45" t="str">
        <f>CONCATENATE($E$109,C111)</f>
        <v>ax</v>
      </c>
      <c r="F111" s="45" t="str">
        <f>CONCATENATE($F$109,C111)</f>
        <v>bx</v>
      </c>
      <c r="G111" s="45" t="str">
        <f>CONCATENATE($G$109,C111)</f>
        <v>cx</v>
      </c>
      <c r="H111" s="45" t="str">
        <f>CONCATENATE($H$109,C111)</f>
        <v>dx</v>
      </c>
      <c r="I111" s="45" t="str">
        <f>CONCATENATE($I$109,C111)</f>
        <v>ex</v>
      </c>
      <c r="J111" s="45" t="str">
        <f>CONCATENATE($J$109,C111)</f>
        <v>fx</v>
      </c>
      <c r="K111" s="45" t="str">
        <f>CONCATENATE($K$109,C111)</f>
        <v>gx</v>
      </c>
      <c r="L111" s="45" t="str">
        <f>CONCATENATE($L$109,C111)</f>
        <v>hx</v>
      </c>
      <c r="M111" s="45" t="str">
        <f>CONCATENATE($M$109,C111)</f>
        <v>Ix</v>
      </c>
      <c r="N111" s="45" t="str">
        <f>CONCATENATE($N$109,C111)</f>
        <v>jx</v>
      </c>
      <c r="O111" s="45" t="str">
        <f>CONCATENATE($O$109,C111)</f>
        <v>kx</v>
      </c>
      <c r="P111" s="45" t="str">
        <f>CONCATENATE($P$109,C111)</f>
        <v>lx</v>
      </c>
      <c r="Q111" s="45" t="str">
        <f>CONCATENATE($Q$109,C111)</f>
        <v>mx</v>
      </c>
      <c r="R111" s="45" t="str">
        <f>CONCATENATE($R$109,C111)</f>
        <v>nx</v>
      </c>
      <c r="S111" s="45" t="str">
        <f>CONCATENATE($S$109,C111)</f>
        <v>ox</v>
      </c>
      <c r="T111" s="45" t="str">
        <f>CONCATENATE($T$109,C111)</f>
        <v>px</v>
      </c>
      <c r="U111" s="45" t="str">
        <f>CONCATENATE($U$109,C111)</f>
        <v>qx</v>
      </c>
      <c r="V111" s="45" t="str">
        <f>CONCATENATE($V$109,C111)</f>
        <v>rx</v>
      </c>
      <c r="W111" s="45" t="str">
        <f>CONCATENATE($W$109,C111)</f>
        <v>sx</v>
      </c>
      <c r="X111" s="45" t="str">
        <f>CONCATENATE($X$109,C111)</f>
        <v>tx</v>
      </c>
      <c r="Y111" s="45" t="str">
        <f>CONCATENATE($Y$109,C111)</f>
        <v>ux</v>
      </c>
      <c r="Z111" s="45" t="str">
        <f>CONCATENATE($Z$109,C111)</f>
        <v>vx</v>
      </c>
      <c r="AA111" s="45" t="str">
        <f>CONCATENATE($AA$109,C111)</f>
        <v>wx</v>
      </c>
      <c r="AB111" s="45" t="str">
        <f>CONCATENATE($AB$109,C111)</f>
        <v>xx</v>
      </c>
    </row>
    <row r="112" spans="2:28" ht="12.75">
      <c r="B112">
        <v>2</v>
      </c>
      <c r="C112" s="43" t="s">
        <v>430</v>
      </c>
      <c r="E112" s="45" t="str">
        <f aca="true" t="shared" si="10" ref="E112:E134">CONCATENATE($E$109,C112)</f>
        <v>aw</v>
      </c>
      <c r="F112" s="45" t="str">
        <f aca="true" t="shared" si="11" ref="F112:F134">CONCATENATE($F$109,C112)</f>
        <v>bw</v>
      </c>
      <c r="G112" s="45" t="str">
        <f aca="true" t="shared" si="12" ref="G112:G134">CONCATENATE($G$109,C112)</f>
        <v>cw</v>
      </c>
      <c r="H112" s="45" t="str">
        <f aca="true" t="shared" si="13" ref="H112:H134">CONCATENATE($H$109,C112)</f>
        <v>dw</v>
      </c>
      <c r="I112" s="45" t="str">
        <f aca="true" t="shared" si="14" ref="I112:I134">CONCATENATE($I$109,C112)</f>
        <v>ew</v>
      </c>
      <c r="J112" s="45" t="str">
        <f aca="true" t="shared" si="15" ref="J112:J134">CONCATENATE($J$109,C112)</f>
        <v>fw</v>
      </c>
      <c r="K112" s="45" t="str">
        <f aca="true" t="shared" si="16" ref="K112:K134">CONCATENATE($K$109,C112)</f>
        <v>gw</v>
      </c>
      <c r="L112" s="45" t="str">
        <f aca="true" t="shared" si="17" ref="L112:L134">CONCATENATE($L$109,C112)</f>
        <v>hw</v>
      </c>
      <c r="M112" s="45" t="str">
        <f aca="true" t="shared" si="18" ref="M112:M134">CONCATENATE($M$109,C112)</f>
        <v>Iw</v>
      </c>
      <c r="N112" s="45" t="str">
        <f aca="true" t="shared" si="19" ref="N112:N134">CONCATENATE($N$109,C112)</f>
        <v>jw</v>
      </c>
      <c r="O112" s="45" t="str">
        <f aca="true" t="shared" si="20" ref="O112:O134">CONCATENATE($O$109,C112)</f>
        <v>kw</v>
      </c>
      <c r="P112" s="45" t="str">
        <f aca="true" t="shared" si="21" ref="P112:P134">CONCATENATE($P$109,C112)</f>
        <v>lw</v>
      </c>
      <c r="Q112" s="45" t="str">
        <f aca="true" t="shared" si="22" ref="Q112:Q134">CONCATENATE($Q$109,C112)</f>
        <v>mw</v>
      </c>
      <c r="R112" s="45" t="str">
        <f aca="true" t="shared" si="23" ref="R112:R134">CONCATENATE($R$109,C112)</f>
        <v>nw</v>
      </c>
      <c r="S112" s="45" t="str">
        <f aca="true" t="shared" si="24" ref="S112:S134">CONCATENATE($S$109,C112)</f>
        <v>ow</v>
      </c>
      <c r="T112" s="45" t="str">
        <f aca="true" t="shared" si="25" ref="T112:T134">CONCATENATE($T$109,C112)</f>
        <v>pw</v>
      </c>
      <c r="U112" s="45" t="str">
        <f aca="true" t="shared" si="26" ref="U112:U134">CONCATENATE($U$109,C112)</f>
        <v>qw</v>
      </c>
      <c r="V112" s="45" t="str">
        <f aca="true" t="shared" si="27" ref="V112:V134">CONCATENATE($V$109,C112)</f>
        <v>rw</v>
      </c>
      <c r="W112" s="45" t="str">
        <f aca="true" t="shared" si="28" ref="W112:W134">CONCATENATE($W$109,C112)</f>
        <v>sw</v>
      </c>
      <c r="X112" s="45" t="str">
        <f aca="true" t="shared" si="29" ref="X112:X134">CONCATENATE($X$109,C112)</f>
        <v>tw</v>
      </c>
      <c r="Y112" s="45" t="str">
        <f aca="true" t="shared" si="30" ref="Y112:Y134">CONCATENATE($Y$109,C112)</f>
        <v>uw</v>
      </c>
      <c r="Z112" s="45" t="str">
        <f aca="true" t="shared" si="31" ref="Z112:Z134">CONCATENATE($Z$109,C112)</f>
        <v>vw</v>
      </c>
      <c r="AA112" s="45" t="str">
        <f aca="true" t="shared" si="32" ref="AA112:AA134">CONCATENATE($AA$109,C112)</f>
        <v>ww</v>
      </c>
      <c r="AB112" s="45" t="str">
        <f aca="true" t="shared" si="33" ref="AB112:AB134">CONCATENATE($AB$109,C112)</f>
        <v>xw</v>
      </c>
    </row>
    <row r="113" spans="2:28" ht="12.75">
      <c r="B113">
        <v>3</v>
      </c>
      <c r="C113" s="43" t="s">
        <v>429</v>
      </c>
      <c r="E113" s="45" t="str">
        <f t="shared" si="10"/>
        <v>av</v>
      </c>
      <c r="F113" s="45" t="str">
        <f t="shared" si="11"/>
        <v>bv</v>
      </c>
      <c r="G113" s="45" t="str">
        <f t="shared" si="12"/>
        <v>cv</v>
      </c>
      <c r="H113" s="45" t="str">
        <f t="shared" si="13"/>
        <v>dv</v>
      </c>
      <c r="I113" s="45" t="str">
        <f t="shared" si="14"/>
        <v>ev</v>
      </c>
      <c r="J113" s="45" t="str">
        <f t="shared" si="15"/>
        <v>fv</v>
      </c>
      <c r="K113" s="45" t="str">
        <f t="shared" si="16"/>
        <v>gv</v>
      </c>
      <c r="L113" s="45" t="str">
        <f t="shared" si="17"/>
        <v>hv</v>
      </c>
      <c r="M113" s="45" t="str">
        <f t="shared" si="18"/>
        <v>Iv</v>
      </c>
      <c r="N113" s="45" t="str">
        <f t="shared" si="19"/>
        <v>jv</v>
      </c>
      <c r="O113" s="45" t="str">
        <f t="shared" si="20"/>
        <v>kv</v>
      </c>
      <c r="P113" s="45" t="str">
        <f t="shared" si="21"/>
        <v>lv</v>
      </c>
      <c r="Q113" s="45" t="str">
        <f t="shared" si="22"/>
        <v>mv</v>
      </c>
      <c r="R113" s="45" t="str">
        <f t="shared" si="23"/>
        <v>nv</v>
      </c>
      <c r="S113" s="45" t="str">
        <f t="shared" si="24"/>
        <v>ov</v>
      </c>
      <c r="T113" s="45" t="str">
        <f t="shared" si="25"/>
        <v>pv</v>
      </c>
      <c r="U113" s="45" t="str">
        <f t="shared" si="26"/>
        <v>qv</v>
      </c>
      <c r="V113" s="45" t="str">
        <f t="shared" si="27"/>
        <v>rv</v>
      </c>
      <c r="W113" s="45" t="str">
        <f t="shared" si="28"/>
        <v>sv</v>
      </c>
      <c r="X113" s="45" t="str">
        <f t="shared" si="29"/>
        <v>tv</v>
      </c>
      <c r="Y113" s="45" t="str">
        <f t="shared" si="30"/>
        <v>uv</v>
      </c>
      <c r="Z113" s="45" t="str">
        <f t="shared" si="31"/>
        <v>vv</v>
      </c>
      <c r="AA113" s="45" t="str">
        <f t="shared" si="32"/>
        <v>wv</v>
      </c>
      <c r="AB113" s="45" t="str">
        <f t="shared" si="33"/>
        <v>xv</v>
      </c>
    </row>
    <row r="114" spans="2:28" ht="12.75">
      <c r="B114">
        <v>4</v>
      </c>
      <c r="C114" s="43" t="s">
        <v>428</v>
      </c>
      <c r="E114" s="45" t="str">
        <f t="shared" si="10"/>
        <v>au</v>
      </c>
      <c r="F114" s="45" t="str">
        <f t="shared" si="11"/>
        <v>bu</v>
      </c>
      <c r="G114" s="45" t="str">
        <f t="shared" si="12"/>
        <v>cu</v>
      </c>
      <c r="H114" s="45" t="str">
        <f t="shared" si="13"/>
        <v>du</v>
      </c>
      <c r="I114" s="45" t="str">
        <f t="shared" si="14"/>
        <v>eu</v>
      </c>
      <c r="J114" s="45" t="str">
        <f t="shared" si="15"/>
        <v>fu</v>
      </c>
      <c r="K114" s="45" t="str">
        <f t="shared" si="16"/>
        <v>gu</v>
      </c>
      <c r="L114" s="45" t="str">
        <f t="shared" si="17"/>
        <v>hu</v>
      </c>
      <c r="M114" s="45" t="str">
        <f t="shared" si="18"/>
        <v>Iu</v>
      </c>
      <c r="N114" s="45" t="str">
        <f t="shared" si="19"/>
        <v>ju</v>
      </c>
      <c r="O114" s="45" t="str">
        <f t="shared" si="20"/>
        <v>ku</v>
      </c>
      <c r="P114" s="45" t="str">
        <f t="shared" si="21"/>
        <v>lu</v>
      </c>
      <c r="Q114" s="45" t="str">
        <f t="shared" si="22"/>
        <v>mu</v>
      </c>
      <c r="R114" s="45" t="str">
        <f t="shared" si="23"/>
        <v>nu</v>
      </c>
      <c r="S114" s="45" t="str">
        <f t="shared" si="24"/>
        <v>ou</v>
      </c>
      <c r="T114" s="45" t="str">
        <f t="shared" si="25"/>
        <v>pu</v>
      </c>
      <c r="U114" s="45" t="str">
        <f t="shared" si="26"/>
        <v>qu</v>
      </c>
      <c r="V114" s="45" t="str">
        <f t="shared" si="27"/>
        <v>ru</v>
      </c>
      <c r="W114" s="45" t="str">
        <f t="shared" si="28"/>
        <v>su</v>
      </c>
      <c r="X114" s="45" t="str">
        <f t="shared" si="29"/>
        <v>tu</v>
      </c>
      <c r="Y114" s="45" t="str">
        <f t="shared" si="30"/>
        <v>uu</v>
      </c>
      <c r="Z114" s="45" t="str">
        <f t="shared" si="31"/>
        <v>vu</v>
      </c>
      <c r="AA114" s="45" t="str">
        <f t="shared" si="32"/>
        <v>wu</v>
      </c>
      <c r="AB114" s="45" t="str">
        <f t="shared" si="33"/>
        <v>xu</v>
      </c>
    </row>
    <row r="115" spans="2:28" ht="12.75">
      <c r="B115">
        <v>5</v>
      </c>
      <c r="C115" s="43" t="s">
        <v>427</v>
      </c>
      <c r="E115" s="45" t="str">
        <f t="shared" si="10"/>
        <v>at</v>
      </c>
      <c r="F115" s="45" t="str">
        <f t="shared" si="11"/>
        <v>bt</v>
      </c>
      <c r="G115" s="45" t="str">
        <f t="shared" si="12"/>
        <v>ct</v>
      </c>
      <c r="H115" s="45" t="str">
        <f t="shared" si="13"/>
        <v>dt</v>
      </c>
      <c r="I115" s="45" t="str">
        <f t="shared" si="14"/>
        <v>et</v>
      </c>
      <c r="J115" s="45" t="str">
        <f t="shared" si="15"/>
        <v>ft</v>
      </c>
      <c r="K115" s="45" t="str">
        <f t="shared" si="16"/>
        <v>gt</v>
      </c>
      <c r="L115" s="45" t="str">
        <f t="shared" si="17"/>
        <v>ht</v>
      </c>
      <c r="M115" s="45" t="str">
        <f t="shared" si="18"/>
        <v>It</v>
      </c>
      <c r="N115" s="45" t="str">
        <f t="shared" si="19"/>
        <v>jt</v>
      </c>
      <c r="O115" s="45" t="str">
        <f t="shared" si="20"/>
        <v>kt</v>
      </c>
      <c r="P115" s="45" t="str">
        <f t="shared" si="21"/>
        <v>lt</v>
      </c>
      <c r="Q115" s="45" t="str">
        <f t="shared" si="22"/>
        <v>mt</v>
      </c>
      <c r="R115" s="45" t="str">
        <f t="shared" si="23"/>
        <v>nt</v>
      </c>
      <c r="S115" s="45" t="str">
        <f t="shared" si="24"/>
        <v>ot</v>
      </c>
      <c r="T115" s="45" t="str">
        <f t="shared" si="25"/>
        <v>pt</v>
      </c>
      <c r="U115" s="45" t="str">
        <f t="shared" si="26"/>
        <v>qt</v>
      </c>
      <c r="V115" s="45" t="str">
        <f t="shared" si="27"/>
        <v>rt</v>
      </c>
      <c r="W115" s="45" t="str">
        <f t="shared" si="28"/>
        <v>st</v>
      </c>
      <c r="X115" s="45" t="str">
        <f t="shared" si="29"/>
        <v>tt</v>
      </c>
      <c r="Y115" s="45" t="str">
        <f t="shared" si="30"/>
        <v>ut</v>
      </c>
      <c r="Z115" s="45" t="str">
        <f t="shared" si="31"/>
        <v>vt</v>
      </c>
      <c r="AA115" s="45" t="str">
        <f t="shared" si="32"/>
        <v>wt</v>
      </c>
      <c r="AB115" s="45" t="str">
        <f t="shared" si="33"/>
        <v>xt</v>
      </c>
    </row>
    <row r="116" spans="2:28" ht="12.75">
      <c r="B116">
        <v>6</v>
      </c>
      <c r="C116" s="43" t="s">
        <v>426</v>
      </c>
      <c r="E116" s="45" t="str">
        <f t="shared" si="10"/>
        <v>as</v>
      </c>
      <c r="F116" s="45" t="str">
        <f t="shared" si="11"/>
        <v>bs</v>
      </c>
      <c r="G116" s="45" t="str">
        <f t="shared" si="12"/>
        <v>cs</v>
      </c>
      <c r="H116" s="45" t="str">
        <f t="shared" si="13"/>
        <v>ds</v>
      </c>
      <c r="I116" s="45" t="str">
        <f t="shared" si="14"/>
        <v>es</v>
      </c>
      <c r="J116" s="45" t="str">
        <f t="shared" si="15"/>
        <v>fs</v>
      </c>
      <c r="K116" s="45" t="str">
        <f t="shared" si="16"/>
        <v>gs</v>
      </c>
      <c r="L116" s="45" t="str">
        <f t="shared" si="17"/>
        <v>hs</v>
      </c>
      <c r="M116" s="45" t="str">
        <f t="shared" si="18"/>
        <v>Is</v>
      </c>
      <c r="N116" s="45" t="str">
        <f t="shared" si="19"/>
        <v>js</v>
      </c>
      <c r="O116" s="45" t="str">
        <f t="shared" si="20"/>
        <v>ks</v>
      </c>
      <c r="P116" s="45" t="str">
        <f t="shared" si="21"/>
        <v>ls</v>
      </c>
      <c r="Q116" s="45" t="str">
        <f t="shared" si="22"/>
        <v>ms</v>
      </c>
      <c r="R116" s="45" t="str">
        <f t="shared" si="23"/>
        <v>ns</v>
      </c>
      <c r="S116" s="45" t="str">
        <f t="shared" si="24"/>
        <v>os</v>
      </c>
      <c r="T116" s="45" t="str">
        <f t="shared" si="25"/>
        <v>ps</v>
      </c>
      <c r="U116" s="45" t="str">
        <f t="shared" si="26"/>
        <v>qs</v>
      </c>
      <c r="V116" s="45" t="str">
        <f t="shared" si="27"/>
        <v>rs</v>
      </c>
      <c r="W116" s="45" t="str">
        <f t="shared" si="28"/>
        <v>ss</v>
      </c>
      <c r="X116" s="45" t="str">
        <f t="shared" si="29"/>
        <v>ts</v>
      </c>
      <c r="Y116" s="45" t="str">
        <f t="shared" si="30"/>
        <v>us</v>
      </c>
      <c r="Z116" s="45" t="str">
        <f t="shared" si="31"/>
        <v>vs</v>
      </c>
      <c r="AA116" s="45" t="str">
        <f t="shared" si="32"/>
        <v>ws</v>
      </c>
      <c r="AB116" s="45" t="str">
        <f t="shared" si="33"/>
        <v>xs</v>
      </c>
    </row>
    <row r="117" spans="2:28" ht="12.75">
      <c r="B117">
        <v>7</v>
      </c>
      <c r="C117" s="43" t="s">
        <v>425</v>
      </c>
      <c r="E117" s="45" t="str">
        <f t="shared" si="10"/>
        <v>ar</v>
      </c>
      <c r="F117" s="45" t="str">
        <f t="shared" si="11"/>
        <v>br</v>
      </c>
      <c r="G117" s="45" t="str">
        <f t="shared" si="12"/>
        <v>cr</v>
      </c>
      <c r="H117" s="45" t="str">
        <f t="shared" si="13"/>
        <v>dr</v>
      </c>
      <c r="I117" s="45" t="str">
        <f t="shared" si="14"/>
        <v>er</v>
      </c>
      <c r="J117" s="45" t="str">
        <f t="shared" si="15"/>
        <v>fr</v>
      </c>
      <c r="K117" s="45" t="str">
        <f t="shared" si="16"/>
        <v>gr</v>
      </c>
      <c r="L117" s="45" t="str">
        <f t="shared" si="17"/>
        <v>hr</v>
      </c>
      <c r="M117" s="45" t="str">
        <f t="shared" si="18"/>
        <v>Ir</v>
      </c>
      <c r="N117" s="45" t="str">
        <f t="shared" si="19"/>
        <v>jr</v>
      </c>
      <c r="O117" s="45" t="str">
        <f t="shared" si="20"/>
        <v>kr</v>
      </c>
      <c r="P117" s="45" t="str">
        <f t="shared" si="21"/>
        <v>lr</v>
      </c>
      <c r="Q117" s="45" t="str">
        <f t="shared" si="22"/>
        <v>mr</v>
      </c>
      <c r="R117" s="45" t="str">
        <f t="shared" si="23"/>
        <v>nr</v>
      </c>
      <c r="S117" s="45" t="str">
        <f t="shared" si="24"/>
        <v>or</v>
      </c>
      <c r="T117" s="45" t="str">
        <f t="shared" si="25"/>
        <v>pr</v>
      </c>
      <c r="U117" s="45" t="str">
        <f t="shared" si="26"/>
        <v>qr</v>
      </c>
      <c r="V117" s="45" t="str">
        <f t="shared" si="27"/>
        <v>rr</v>
      </c>
      <c r="W117" s="45" t="str">
        <f t="shared" si="28"/>
        <v>sr</v>
      </c>
      <c r="X117" s="45" t="str">
        <f t="shared" si="29"/>
        <v>tr</v>
      </c>
      <c r="Y117" s="45" t="str">
        <f t="shared" si="30"/>
        <v>ur</v>
      </c>
      <c r="Z117" s="45" t="str">
        <f t="shared" si="31"/>
        <v>vr</v>
      </c>
      <c r="AA117" s="45" t="str">
        <f t="shared" si="32"/>
        <v>wr</v>
      </c>
      <c r="AB117" s="45" t="str">
        <f t="shared" si="33"/>
        <v>xr</v>
      </c>
    </row>
    <row r="118" spans="2:28" ht="12.75">
      <c r="B118">
        <v>8</v>
      </c>
      <c r="C118" s="43" t="s">
        <v>424</v>
      </c>
      <c r="E118" s="45" t="str">
        <f t="shared" si="10"/>
        <v>aq</v>
      </c>
      <c r="F118" s="45" t="str">
        <f t="shared" si="11"/>
        <v>bq</v>
      </c>
      <c r="G118" s="45" t="str">
        <f t="shared" si="12"/>
        <v>cq</v>
      </c>
      <c r="H118" s="45" t="str">
        <f t="shared" si="13"/>
        <v>dq</v>
      </c>
      <c r="I118" s="45" t="str">
        <f t="shared" si="14"/>
        <v>eq</v>
      </c>
      <c r="J118" s="45" t="str">
        <f t="shared" si="15"/>
        <v>fq</v>
      </c>
      <c r="K118" s="45" t="str">
        <f t="shared" si="16"/>
        <v>gq</v>
      </c>
      <c r="L118" s="45" t="str">
        <f t="shared" si="17"/>
        <v>hq</v>
      </c>
      <c r="M118" s="45" t="str">
        <f t="shared" si="18"/>
        <v>Iq</v>
      </c>
      <c r="N118" s="45" t="str">
        <f t="shared" si="19"/>
        <v>jq</v>
      </c>
      <c r="O118" s="45" t="str">
        <f t="shared" si="20"/>
        <v>kq</v>
      </c>
      <c r="P118" s="45" t="str">
        <f t="shared" si="21"/>
        <v>lq</v>
      </c>
      <c r="Q118" s="45" t="str">
        <f t="shared" si="22"/>
        <v>mq</v>
      </c>
      <c r="R118" s="45" t="str">
        <f t="shared" si="23"/>
        <v>nq</v>
      </c>
      <c r="S118" s="45" t="str">
        <f t="shared" si="24"/>
        <v>oq</v>
      </c>
      <c r="T118" s="45" t="str">
        <f t="shared" si="25"/>
        <v>pq</v>
      </c>
      <c r="U118" s="45" t="str">
        <f t="shared" si="26"/>
        <v>qq</v>
      </c>
      <c r="V118" s="45" t="str">
        <f t="shared" si="27"/>
        <v>rq</v>
      </c>
      <c r="W118" s="45" t="str">
        <f t="shared" si="28"/>
        <v>sq</v>
      </c>
      <c r="X118" s="45" t="str">
        <f t="shared" si="29"/>
        <v>tq</v>
      </c>
      <c r="Y118" s="45" t="str">
        <f t="shared" si="30"/>
        <v>uq</v>
      </c>
      <c r="Z118" s="45" t="str">
        <f t="shared" si="31"/>
        <v>vq</v>
      </c>
      <c r="AA118" s="45" t="str">
        <f t="shared" si="32"/>
        <v>wq</v>
      </c>
      <c r="AB118" s="45" t="str">
        <f t="shared" si="33"/>
        <v>xq</v>
      </c>
    </row>
    <row r="119" spans="2:28" ht="12.75">
      <c r="B119">
        <v>9</v>
      </c>
      <c r="C119" s="43" t="s">
        <v>423</v>
      </c>
      <c r="E119" s="45" t="str">
        <f t="shared" si="10"/>
        <v>ap</v>
      </c>
      <c r="F119" s="45" t="str">
        <f t="shared" si="11"/>
        <v>bp</v>
      </c>
      <c r="G119" s="45" t="str">
        <f t="shared" si="12"/>
        <v>cp</v>
      </c>
      <c r="H119" s="45" t="str">
        <f t="shared" si="13"/>
        <v>dp</v>
      </c>
      <c r="I119" s="45" t="str">
        <f t="shared" si="14"/>
        <v>ep</v>
      </c>
      <c r="J119" s="45" t="str">
        <f t="shared" si="15"/>
        <v>fp</v>
      </c>
      <c r="K119" s="45" t="str">
        <f t="shared" si="16"/>
        <v>gp</v>
      </c>
      <c r="L119" s="45" t="str">
        <f t="shared" si="17"/>
        <v>hp</v>
      </c>
      <c r="M119" s="45" t="str">
        <f t="shared" si="18"/>
        <v>Ip</v>
      </c>
      <c r="N119" s="45" t="str">
        <f t="shared" si="19"/>
        <v>jp</v>
      </c>
      <c r="O119" s="45" t="str">
        <f t="shared" si="20"/>
        <v>kp</v>
      </c>
      <c r="P119" s="45" t="str">
        <f t="shared" si="21"/>
        <v>lp</v>
      </c>
      <c r="Q119" s="45" t="str">
        <f t="shared" si="22"/>
        <v>mp</v>
      </c>
      <c r="R119" s="45" t="str">
        <f t="shared" si="23"/>
        <v>np</v>
      </c>
      <c r="S119" s="45" t="str">
        <f t="shared" si="24"/>
        <v>op</v>
      </c>
      <c r="T119" s="45" t="str">
        <f t="shared" si="25"/>
        <v>pp</v>
      </c>
      <c r="U119" s="45" t="str">
        <f t="shared" si="26"/>
        <v>qp</v>
      </c>
      <c r="V119" s="45" t="str">
        <f t="shared" si="27"/>
        <v>rp</v>
      </c>
      <c r="W119" s="45" t="str">
        <f t="shared" si="28"/>
        <v>sp</v>
      </c>
      <c r="X119" s="45" t="str">
        <f t="shared" si="29"/>
        <v>tp</v>
      </c>
      <c r="Y119" s="45" t="str">
        <f t="shared" si="30"/>
        <v>up</v>
      </c>
      <c r="Z119" s="45" t="str">
        <f t="shared" si="31"/>
        <v>vp</v>
      </c>
      <c r="AA119" s="45" t="str">
        <f t="shared" si="32"/>
        <v>wp</v>
      </c>
      <c r="AB119" s="45" t="str">
        <f t="shared" si="33"/>
        <v>xp</v>
      </c>
    </row>
    <row r="120" spans="2:28" ht="12.75">
      <c r="B120">
        <v>10</v>
      </c>
      <c r="C120" s="43" t="s">
        <v>422</v>
      </c>
      <c r="E120" s="45" t="str">
        <f t="shared" si="10"/>
        <v>ao</v>
      </c>
      <c r="F120" s="45" t="str">
        <f t="shared" si="11"/>
        <v>bo</v>
      </c>
      <c r="G120" s="45" t="str">
        <f t="shared" si="12"/>
        <v>co</v>
      </c>
      <c r="H120" s="45" t="str">
        <f t="shared" si="13"/>
        <v>do</v>
      </c>
      <c r="I120" s="45" t="str">
        <f t="shared" si="14"/>
        <v>eo</v>
      </c>
      <c r="J120" s="45" t="str">
        <f t="shared" si="15"/>
        <v>fo</v>
      </c>
      <c r="K120" s="45" t="str">
        <f t="shared" si="16"/>
        <v>go</v>
      </c>
      <c r="L120" s="45" t="str">
        <f t="shared" si="17"/>
        <v>ho</v>
      </c>
      <c r="M120" s="45" t="str">
        <f t="shared" si="18"/>
        <v>Io</v>
      </c>
      <c r="N120" s="45" t="str">
        <f t="shared" si="19"/>
        <v>jo</v>
      </c>
      <c r="O120" s="45" t="str">
        <f t="shared" si="20"/>
        <v>ko</v>
      </c>
      <c r="P120" s="45" t="str">
        <f t="shared" si="21"/>
        <v>lo</v>
      </c>
      <c r="Q120" s="45" t="str">
        <f t="shared" si="22"/>
        <v>mo</v>
      </c>
      <c r="R120" s="45" t="str">
        <f t="shared" si="23"/>
        <v>no</v>
      </c>
      <c r="S120" s="45" t="str">
        <f t="shared" si="24"/>
        <v>oo</v>
      </c>
      <c r="T120" s="45" t="str">
        <f t="shared" si="25"/>
        <v>po</v>
      </c>
      <c r="U120" s="45" t="str">
        <f t="shared" si="26"/>
        <v>qo</v>
      </c>
      <c r="V120" s="45" t="str">
        <f t="shared" si="27"/>
        <v>ro</v>
      </c>
      <c r="W120" s="45" t="str">
        <f t="shared" si="28"/>
        <v>so</v>
      </c>
      <c r="X120" s="45" t="str">
        <f t="shared" si="29"/>
        <v>to</v>
      </c>
      <c r="Y120" s="45" t="str">
        <f t="shared" si="30"/>
        <v>uo</v>
      </c>
      <c r="Z120" s="45" t="str">
        <f t="shared" si="31"/>
        <v>vo</v>
      </c>
      <c r="AA120" s="45" t="str">
        <f t="shared" si="32"/>
        <v>wo</v>
      </c>
      <c r="AB120" s="45" t="str">
        <f t="shared" si="33"/>
        <v>xo</v>
      </c>
    </row>
    <row r="121" spans="2:28" ht="12.75">
      <c r="B121">
        <v>11</v>
      </c>
      <c r="C121" s="43" t="s">
        <v>421</v>
      </c>
      <c r="E121" s="45" t="str">
        <f t="shared" si="10"/>
        <v>an</v>
      </c>
      <c r="F121" s="45" t="str">
        <f t="shared" si="11"/>
        <v>bn</v>
      </c>
      <c r="G121" s="45" t="str">
        <f t="shared" si="12"/>
        <v>cn</v>
      </c>
      <c r="H121" s="45" t="str">
        <f t="shared" si="13"/>
        <v>dn</v>
      </c>
      <c r="I121" s="45" t="str">
        <f t="shared" si="14"/>
        <v>en</v>
      </c>
      <c r="J121" s="45" t="str">
        <f t="shared" si="15"/>
        <v>fn</v>
      </c>
      <c r="K121" s="45" t="str">
        <f t="shared" si="16"/>
        <v>gn</v>
      </c>
      <c r="L121" s="45" t="str">
        <f t="shared" si="17"/>
        <v>hn</v>
      </c>
      <c r="M121" s="45" t="str">
        <f t="shared" si="18"/>
        <v>In</v>
      </c>
      <c r="N121" s="45" t="str">
        <f t="shared" si="19"/>
        <v>jn</v>
      </c>
      <c r="O121" s="45" t="str">
        <f t="shared" si="20"/>
        <v>kn</v>
      </c>
      <c r="P121" s="45" t="str">
        <f t="shared" si="21"/>
        <v>ln</v>
      </c>
      <c r="Q121" s="45" t="str">
        <f t="shared" si="22"/>
        <v>mn</v>
      </c>
      <c r="R121" s="45" t="str">
        <f t="shared" si="23"/>
        <v>nn</v>
      </c>
      <c r="S121" s="45" t="str">
        <f t="shared" si="24"/>
        <v>on</v>
      </c>
      <c r="T121" s="45" t="str">
        <f t="shared" si="25"/>
        <v>pn</v>
      </c>
      <c r="U121" s="45" t="str">
        <f t="shared" si="26"/>
        <v>qn</v>
      </c>
      <c r="V121" s="45" t="str">
        <f t="shared" si="27"/>
        <v>rn</v>
      </c>
      <c r="W121" s="45" t="str">
        <f t="shared" si="28"/>
        <v>sn</v>
      </c>
      <c r="X121" s="45" t="str">
        <f t="shared" si="29"/>
        <v>tn</v>
      </c>
      <c r="Y121" s="45" t="str">
        <f t="shared" si="30"/>
        <v>un</v>
      </c>
      <c r="Z121" s="45" t="str">
        <f t="shared" si="31"/>
        <v>vn</v>
      </c>
      <c r="AA121" s="45" t="str">
        <f t="shared" si="32"/>
        <v>wn</v>
      </c>
      <c r="AB121" s="45" t="str">
        <f t="shared" si="33"/>
        <v>xn</v>
      </c>
    </row>
    <row r="122" spans="2:28" ht="12.75">
      <c r="B122">
        <v>12</v>
      </c>
      <c r="C122" s="43" t="s">
        <v>420</v>
      </c>
      <c r="E122" s="45" t="str">
        <f t="shared" si="10"/>
        <v>am</v>
      </c>
      <c r="F122" s="45" t="str">
        <f t="shared" si="11"/>
        <v>bm</v>
      </c>
      <c r="G122" s="45" t="str">
        <f t="shared" si="12"/>
        <v>cm</v>
      </c>
      <c r="H122" s="45" t="str">
        <f t="shared" si="13"/>
        <v>dm</v>
      </c>
      <c r="I122" s="45" t="str">
        <f t="shared" si="14"/>
        <v>em</v>
      </c>
      <c r="J122" s="45" t="str">
        <f t="shared" si="15"/>
        <v>fm</v>
      </c>
      <c r="K122" s="45" t="str">
        <f t="shared" si="16"/>
        <v>gm</v>
      </c>
      <c r="L122" s="45" t="str">
        <f t="shared" si="17"/>
        <v>hm</v>
      </c>
      <c r="M122" s="45" t="str">
        <f t="shared" si="18"/>
        <v>Im</v>
      </c>
      <c r="N122" s="45" t="str">
        <f t="shared" si="19"/>
        <v>jm</v>
      </c>
      <c r="O122" s="45" t="str">
        <f t="shared" si="20"/>
        <v>km</v>
      </c>
      <c r="P122" s="45" t="str">
        <f t="shared" si="21"/>
        <v>lm</v>
      </c>
      <c r="Q122" s="45" t="str">
        <f t="shared" si="22"/>
        <v>mm</v>
      </c>
      <c r="R122" s="45" t="str">
        <f t="shared" si="23"/>
        <v>nm</v>
      </c>
      <c r="S122" s="45" t="str">
        <f t="shared" si="24"/>
        <v>om</v>
      </c>
      <c r="T122" s="45" t="str">
        <f t="shared" si="25"/>
        <v>pm</v>
      </c>
      <c r="U122" s="45" t="str">
        <f t="shared" si="26"/>
        <v>qm</v>
      </c>
      <c r="V122" s="45" t="str">
        <f t="shared" si="27"/>
        <v>rm</v>
      </c>
      <c r="W122" s="45" t="str">
        <f t="shared" si="28"/>
        <v>sm</v>
      </c>
      <c r="X122" s="45" t="str">
        <f t="shared" si="29"/>
        <v>tm</v>
      </c>
      <c r="Y122" s="45" t="str">
        <f t="shared" si="30"/>
        <v>um</v>
      </c>
      <c r="Z122" s="45" t="str">
        <f t="shared" si="31"/>
        <v>vm</v>
      </c>
      <c r="AA122" s="45" t="str">
        <f t="shared" si="32"/>
        <v>wm</v>
      </c>
      <c r="AB122" s="45" t="str">
        <f t="shared" si="33"/>
        <v>xm</v>
      </c>
    </row>
    <row r="123" spans="2:28" ht="12.75">
      <c r="B123">
        <v>13</v>
      </c>
      <c r="C123" s="43" t="s">
        <v>419</v>
      </c>
      <c r="E123" s="45" t="str">
        <f t="shared" si="10"/>
        <v>al</v>
      </c>
      <c r="F123" s="45" t="str">
        <f t="shared" si="11"/>
        <v>bl</v>
      </c>
      <c r="G123" s="45" t="str">
        <f t="shared" si="12"/>
        <v>cl</v>
      </c>
      <c r="H123" s="45" t="str">
        <f t="shared" si="13"/>
        <v>dl</v>
      </c>
      <c r="I123" s="45" t="str">
        <f t="shared" si="14"/>
        <v>el</v>
      </c>
      <c r="J123" s="45" t="str">
        <f t="shared" si="15"/>
        <v>fl</v>
      </c>
      <c r="K123" s="45" t="str">
        <f t="shared" si="16"/>
        <v>gl</v>
      </c>
      <c r="L123" s="45" t="str">
        <f t="shared" si="17"/>
        <v>hl</v>
      </c>
      <c r="M123" s="45" t="str">
        <f t="shared" si="18"/>
        <v>Il</v>
      </c>
      <c r="N123" s="45" t="str">
        <f t="shared" si="19"/>
        <v>jl</v>
      </c>
      <c r="O123" s="45" t="str">
        <f t="shared" si="20"/>
        <v>kl</v>
      </c>
      <c r="P123" s="45" t="str">
        <f t="shared" si="21"/>
        <v>ll</v>
      </c>
      <c r="Q123" s="45" t="str">
        <f t="shared" si="22"/>
        <v>ml</v>
      </c>
      <c r="R123" s="45" t="str">
        <f t="shared" si="23"/>
        <v>nl</v>
      </c>
      <c r="S123" s="45" t="str">
        <f t="shared" si="24"/>
        <v>ol</v>
      </c>
      <c r="T123" s="45" t="str">
        <f t="shared" si="25"/>
        <v>pl</v>
      </c>
      <c r="U123" s="45" t="str">
        <f t="shared" si="26"/>
        <v>ql</v>
      </c>
      <c r="V123" s="45" t="str">
        <f t="shared" si="27"/>
        <v>rl</v>
      </c>
      <c r="W123" s="45" t="str">
        <f t="shared" si="28"/>
        <v>sl</v>
      </c>
      <c r="X123" s="45" t="str">
        <f t="shared" si="29"/>
        <v>tl</v>
      </c>
      <c r="Y123" s="45" t="str">
        <f t="shared" si="30"/>
        <v>ul</v>
      </c>
      <c r="Z123" s="45" t="str">
        <f t="shared" si="31"/>
        <v>vl</v>
      </c>
      <c r="AA123" s="45" t="str">
        <f t="shared" si="32"/>
        <v>wl</v>
      </c>
      <c r="AB123" s="45" t="str">
        <f t="shared" si="33"/>
        <v>xl</v>
      </c>
    </row>
    <row r="124" spans="2:28" ht="12.75">
      <c r="B124">
        <v>14</v>
      </c>
      <c r="C124" s="43" t="s">
        <v>418</v>
      </c>
      <c r="E124" s="45" t="str">
        <f t="shared" si="10"/>
        <v>ak</v>
      </c>
      <c r="F124" s="45" t="str">
        <f t="shared" si="11"/>
        <v>bk</v>
      </c>
      <c r="G124" s="45" t="str">
        <f t="shared" si="12"/>
        <v>ck</v>
      </c>
      <c r="H124" s="45" t="str">
        <f t="shared" si="13"/>
        <v>dk</v>
      </c>
      <c r="I124" s="45" t="str">
        <f t="shared" si="14"/>
        <v>ek</v>
      </c>
      <c r="J124" s="45" t="str">
        <f t="shared" si="15"/>
        <v>fk</v>
      </c>
      <c r="K124" s="45" t="str">
        <f t="shared" si="16"/>
        <v>gk</v>
      </c>
      <c r="L124" s="45" t="str">
        <f t="shared" si="17"/>
        <v>hk</v>
      </c>
      <c r="M124" s="45" t="str">
        <f t="shared" si="18"/>
        <v>Ik</v>
      </c>
      <c r="N124" s="45" t="str">
        <f t="shared" si="19"/>
        <v>jk</v>
      </c>
      <c r="O124" s="45" t="str">
        <f t="shared" si="20"/>
        <v>kk</v>
      </c>
      <c r="P124" s="45" t="str">
        <f t="shared" si="21"/>
        <v>lk</v>
      </c>
      <c r="Q124" s="45" t="str">
        <f t="shared" si="22"/>
        <v>mk</v>
      </c>
      <c r="R124" s="45" t="str">
        <f t="shared" si="23"/>
        <v>nk</v>
      </c>
      <c r="S124" s="45" t="str">
        <f t="shared" si="24"/>
        <v>ok</v>
      </c>
      <c r="T124" s="45" t="str">
        <f t="shared" si="25"/>
        <v>pk</v>
      </c>
      <c r="U124" s="45" t="str">
        <f t="shared" si="26"/>
        <v>qk</v>
      </c>
      <c r="V124" s="45" t="str">
        <f t="shared" si="27"/>
        <v>rk</v>
      </c>
      <c r="W124" s="45" t="str">
        <f t="shared" si="28"/>
        <v>sk</v>
      </c>
      <c r="X124" s="45" t="str">
        <f t="shared" si="29"/>
        <v>tk</v>
      </c>
      <c r="Y124" s="45" t="str">
        <f t="shared" si="30"/>
        <v>uk</v>
      </c>
      <c r="Z124" s="45" t="str">
        <f t="shared" si="31"/>
        <v>vk</v>
      </c>
      <c r="AA124" s="45" t="str">
        <f t="shared" si="32"/>
        <v>wk</v>
      </c>
      <c r="AB124" s="45" t="str">
        <f t="shared" si="33"/>
        <v>xk</v>
      </c>
    </row>
    <row r="125" spans="2:28" ht="12.75">
      <c r="B125">
        <v>15</v>
      </c>
      <c r="C125" s="43" t="s">
        <v>417</v>
      </c>
      <c r="E125" s="45" t="str">
        <f t="shared" si="10"/>
        <v>aj</v>
      </c>
      <c r="F125" s="45" t="str">
        <f t="shared" si="11"/>
        <v>bj</v>
      </c>
      <c r="G125" s="45" t="str">
        <f t="shared" si="12"/>
        <v>cj</v>
      </c>
      <c r="H125" s="45" t="str">
        <f t="shared" si="13"/>
        <v>dj</v>
      </c>
      <c r="I125" s="45" t="str">
        <f t="shared" si="14"/>
        <v>ej</v>
      </c>
      <c r="J125" s="45" t="str">
        <f t="shared" si="15"/>
        <v>fj</v>
      </c>
      <c r="K125" s="45" t="str">
        <f t="shared" si="16"/>
        <v>gj</v>
      </c>
      <c r="L125" s="45" t="str">
        <f t="shared" si="17"/>
        <v>hj</v>
      </c>
      <c r="M125" s="45" t="str">
        <f t="shared" si="18"/>
        <v>Ij</v>
      </c>
      <c r="N125" s="45" t="str">
        <f t="shared" si="19"/>
        <v>jj</v>
      </c>
      <c r="O125" s="45" t="str">
        <f t="shared" si="20"/>
        <v>kj</v>
      </c>
      <c r="P125" s="45" t="str">
        <f t="shared" si="21"/>
        <v>lj</v>
      </c>
      <c r="Q125" s="45" t="str">
        <f t="shared" si="22"/>
        <v>mj</v>
      </c>
      <c r="R125" s="45" t="str">
        <f t="shared" si="23"/>
        <v>nj</v>
      </c>
      <c r="S125" s="45" t="str">
        <f t="shared" si="24"/>
        <v>oj</v>
      </c>
      <c r="T125" s="45" t="str">
        <f t="shared" si="25"/>
        <v>pj</v>
      </c>
      <c r="U125" s="45" t="str">
        <f t="shared" si="26"/>
        <v>qj</v>
      </c>
      <c r="V125" s="45" t="str">
        <f t="shared" si="27"/>
        <v>rj</v>
      </c>
      <c r="W125" s="45" t="str">
        <f t="shared" si="28"/>
        <v>sj</v>
      </c>
      <c r="X125" s="45" t="str">
        <f t="shared" si="29"/>
        <v>tj</v>
      </c>
      <c r="Y125" s="45" t="str">
        <f t="shared" si="30"/>
        <v>uj</v>
      </c>
      <c r="Z125" s="45" t="str">
        <f t="shared" si="31"/>
        <v>vj</v>
      </c>
      <c r="AA125" s="45" t="str">
        <f t="shared" si="32"/>
        <v>wj</v>
      </c>
      <c r="AB125" s="45" t="str">
        <f t="shared" si="33"/>
        <v>xj</v>
      </c>
    </row>
    <row r="126" spans="2:28" ht="12.75">
      <c r="B126">
        <v>16</v>
      </c>
      <c r="C126" s="43" t="s">
        <v>416</v>
      </c>
      <c r="E126" s="45" t="str">
        <f t="shared" si="10"/>
        <v>aI</v>
      </c>
      <c r="F126" s="45" t="str">
        <f t="shared" si="11"/>
        <v>bI</v>
      </c>
      <c r="G126" s="45" t="str">
        <f t="shared" si="12"/>
        <v>cI</v>
      </c>
      <c r="H126" s="45" t="str">
        <f t="shared" si="13"/>
        <v>dI</v>
      </c>
      <c r="I126" s="45" t="str">
        <f t="shared" si="14"/>
        <v>eI</v>
      </c>
      <c r="J126" s="45" t="str">
        <f t="shared" si="15"/>
        <v>fI</v>
      </c>
      <c r="K126" s="45" t="str">
        <f t="shared" si="16"/>
        <v>gI</v>
      </c>
      <c r="L126" s="45" t="str">
        <f t="shared" si="17"/>
        <v>hI</v>
      </c>
      <c r="M126" s="45" t="str">
        <f t="shared" si="18"/>
        <v>II</v>
      </c>
      <c r="N126" s="45" t="str">
        <f t="shared" si="19"/>
        <v>jI</v>
      </c>
      <c r="O126" s="45" t="str">
        <f t="shared" si="20"/>
        <v>kI</v>
      </c>
      <c r="P126" s="45" t="str">
        <f t="shared" si="21"/>
        <v>lI</v>
      </c>
      <c r="Q126" s="45" t="str">
        <f t="shared" si="22"/>
        <v>mI</v>
      </c>
      <c r="R126" s="45" t="str">
        <f t="shared" si="23"/>
        <v>nI</v>
      </c>
      <c r="S126" s="45" t="str">
        <f t="shared" si="24"/>
        <v>oI</v>
      </c>
      <c r="T126" s="45" t="str">
        <f t="shared" si="25"/>
        <v>pI</v>
      </c>
      <c r="U126" s="45" t="str">
        <f t="shared" si="26"/>
        <v>qI</v>
      </c>
      <c r="V126" s="45" t="str">
        <f t="shared" si="27"/>
        <v>rI</v>
      </c>
      <c r="W126" s="45" t="str">
        <f t="shared" si="28"/>
        <v>sI</v>
      </c>
      <c r="X126" s="45" t="str">
        <f t="shared" si="29"/>
        <v>tI</v>
      </c>
      <c r="Y126" s="45" t="str">
        <f t="shared" si="30"/>
        <v>uI</v>
      </c>
      <c r="Z126" s="45" t="str">
        <f t="shared" si="31"/>
        <v>vI</v>
      </c>
      <c r="AA126" s="45" t="str">
        <f t="shared" si="32"/>
        <v>wI</v>
      </c>
      <c r="AB126" s="45" t="str">
        <f t="shared" si="33"/>
        <v>xI</v>
      </c>
    </row>
    <row r="127" spans="2:28" ht="12.75">
      <c r="B127">
        <v>17</v>
      </c>
      <c r="C127" s="43" t="s">
        <v>415</v>
      </c>
      <c r="E127" s="45" t="str">
        <f t="shared" si="10"/>
        <v>ah</v>
      </c>
      <c r="F127" s="45" t="str">
        <f t="shared" si="11"/>
        <v>bh</v>
      </c>
      <c r="G127" s="45" t="str">
        <f t="shared" si="12"/>
        <v>ch</v>
      </c>
      <c r="H127" s="45" t="str">
        <f t="shared" si="13"/>
        <v>dh</v>
      </c>
      <c r="I127" s="45" t="str">
        <f t="shared" si="14"/>
        <v>eh</v>
      </c>
      <c r="J127" s="45" t="str">
        <f t="shared" si="15"/>
        <v>fh</v>
      </c>
      <c r="K127" s="45" t="str">
        <f t="shared" si="16"/>
        <v>gh</v>
      </c>
      <c r="L127" s="45" t="str">
        <f t="shared" si="17"/>
        <v>hh</v>
      </c>
      <c r="M127" s="45" t="str">
        <f t="shared" si="18"/>
        <v>Ih</v>
      </c>
      <c r="N127" s="45" t="str">
        <f t="shared" si="19"/>
        <v>jh</v>
      </c>
      <c r="O127" s="45" t="str">
        <f t="shared" si="20"/>
        <v>kh</v>
      </c>
      <c r="P127" s="45" t="str">
        <f t="shared" si="21"/>
        <v>lh</v>
      </c>
      <c r="Q127" s="45" t="str">
        <f t="shared" si="22"/>
        <v>mh</v>
      </c>
      <c r="R127" s="45" t="str">
        <f t="shared" si="23"/>
        <v>nh</v>
      </c>
      <c r="S127" s="45" t="str">
        <f t="shared" si="24"/>
        <v>oh</v>
      </c>
      <c r="T127" s="45" t="str">
        <f t="shared" si="25"/>
        <v>ph</v>
      </c>
      <c r="U127" s="45" t="str">
        <f t="shared" si="26"/>
        <v>qh</v>
      </c>
      <c r="V127" s="45" t="str">
        <f t="shared" si="27"/>
        <v>rh</v>
      </c>
      <c r="W127" s="45" t="str">
        <f t="shared" si="28"/>
        <v>sh</v>
      </c>
      <c r="X127" s="45" t="str">
        <f t="shared" si="29"/>
        <v>th</v>
      </c>
      <c r="Y127" s="45" t="str">
        <f t="shared" si="30"/>
        <v>uh</v>
      </c>
      <c r="Z127" s="45" t="str">
        <f t="shared" si="31"/>
        <v>vh</v>
      </c>
      <c r="AA127" s="45" t="str">
        <f t="shared" si="32"/>
        <v>wh</v>
      </c>
      <c r="AB127" s="45" t="str">
        <f t="shared" si="33"/>
        <v>xh</v>
      </c>
    </row>
    <row r="128" spans="2:28" ht="12.75">
      <c r="B128">
        <v>18</v>
      </c>
      <c r="C128" s="43" t="s">
        <v>414</v>
      </c>
      <c r="E128" s="45" t="str">
        <f t="shared" si="10"/>
        <v>ag</v>
      </c>
      <c r="F128" s="45" t="str">
        <f t="shared" si="11"/>
        <v>bg</v>
      </c>
      <c r="G128" s="45" t="str">
        <f t="shared" si="12"/>
        <v>cg</v>
      </c>
      <c r="H128" s="45" t="str">
        <f t="shared" si="13"/>
        <v>dg</v>
      </c>
      <c r="I128" s="45" t="str">
        <f t="shared" si="14"/>
        <v>eg</v>
      </c>
      <c r="J128" s="45" t="str">
        <f t="shared" si="15"/>
        <v>fg</v>
      </c>
      <c r="K128" s="45" t="str">
        <f t="shared" si="16"/>
        <v>gg</v>
      </c>
      <c r="L128" s="45" t="str">
        <f t="shared" si="17"/>
        <v>hg</v>
      </c>
      <c r="M128" s="45" t="str">
        <f t="shared" si="18"/>
        <v>Ig</v>
      </c>
      <c r="N128" s="45" t="str">
        <f t="shared" si="19"/>
        <v>jg</v>
      </c>
      <c r="O128" s="45" t="str">
        <f t="shared" si="20"/>
        <v>kg</v>
      </c>
      <c r="P128" s="45" t="str">
        <f t="shared" si="21"/>
        <v>lg</v>
      </c>
      <c r="Q128" s="45" t="str">
        <f t="shared" si="22"/>
        <v>mg</v>
      </c>
      <c r="R128" s="45" t="str">
        <f t="shared" si="23"/>
        <v>ng</v>
      </c>
      <c r="S128" s="45" t="str">
        <f t="shared" si="24"/>
        <v>og</v>
      </c>
      <c r="T128" s="45" t="str">
        <f t="shared" si="25"/>
        <v>pg</v>
      </c>
      <c r="U128" s="45" t="str">
        <f t="shared" si="26"/>
        <v>qg</v>
      </c>
      <c r="V128" s="45" t="str">
        <f t="shared" si="27"/>
        <v>rg</v>
      </c>
      <c r="W128" s="45" t="str">
        <f t="shared" si="28"/>
        <v>sg</v>
      </c>
      <c r="X128" s="45" t="str">
        <f t="shared" si="29"/>
        <v>tg</v>
      </c>
      <c r="Y128" s="45" t="str">
        <f t="shared" si="30"/>
        <v>ug</v>
      </c>
      <c r="Z128" s="45" t="str">
        <f t="shared" si="31"/>
        <v>vg</v>
      </c>
      <c r="AA128" s="45" t="str">
        <f t="shared" si="32"/>
        <v>wg</v>
      </c>
      <c r="AB128" s="45" t="str">
        <f t="shared" si="33"/>
        <v>xg</v>
      </c>
    </row>
    <row r="129" spans="2:28" ht="12.75">
      <c r="B129">
        <v>19</v>
      </c>
      <c r="C129" s="43" t="s">
        <v>413</v>
      </c>
      <c r="E129" s="45" t="str">
        <f t="shared" si="10"/>
        <v>af</v>
      </c>
      <c r="F129" s="45" t="str">
        <f t="shared" si="11"/>
        <v>bf</v>
      </c>
      <c r="G129" s="45" t="str">
        <f t="shared" si="12"/>
        <v>cf</v>
      </c>
      <c r="H129" s="45" t="str">
        <f t="shared" si="13"/>
        <v>df</v>
      </c>
      <c r="I129" s="45" t="str">
        <f t="shared" si="14"/>
        <v>ef</v>
      </c>
      <c r="J129" s="45" t="str">
        <f t="shared" si="15"/>
        <v>ff</v>
      </c>
      <c r="K129" s="45" t="str">
        <f t="shared" si="16"/>
        <v>gf</v>
      </c>
      <c r="L129" s="45" t="str">
        <f t="shared" si="17"/>
        <v>hf</v>
      </c>
      <c r="M129" s="45" t="str">
        <f t="shared" si="18"/>
        <v>If</v>
      </c>
      <c r="N129" s="45" t="str">
        <f t="shared" si="19"/>
        <v>jf</v>
      </c>
      <c r="O129" s="45" t="str">
        <f t="shared" si="20"/>
        <v>kf</v>
      </c>
      <c r="P129" s="45" t="str">
        <f t="shared" si="21"/>
        <v>lf</v>
      </c>
      <c r="Q129" s="45" t="str">
        <f t="shared" si="22"/>
        <v>mf</v>
      </c>
      <c r="R129" s="45" t="str">
        <f t="shared" si="23"/>
        <v>nf</v>
      </c>
      <c r="S129" s="45" t="str">
        <f t="shared" si="24"/>
        <v>of</v>
      </c>
      <c r="T129" s="45" t="str">
        <f t="shared" si="25"/>
        <v>pf</v>
      </c>
      <c r="U129" s="45" t="str">
        <f t="shared" si="26"/>
        <v>qf</v>
      </c>
      <c r="V129" s="45" t="str">
        <f t="shared" si="27"/>
        <v>rf</v>
      </c>
      <c r="W129" s="45" t="str">
        <f t="shared" si="28"/>
        <v>sf</v>
      </c>
      <c r="X129" s="45" t="str">
        <f t="shared" si="29"/>
        <v>tf</v>
      </c>
      <c r="Y129" s="45" t="str">
        <f t="shared" si="30"/>
        <v>uf</v>
      </c>
      <c r="Z129" s="45" t="str">
        <f t="shared" si="31"/>
        <v>vf</v>
      </c>
      <c r="AA129" s="45" t="str">
        <f t="shared" si="32"/>
        <v>wf</v>
      </c>
      <c r="AB129" s="45" t="str">
        <f t="shared" si="33"/>
        <v>xf</v>
      </c>
    </row>
    <row r="130" spans="2:28" ht="12.75">
      <c r="B130">
        <v>20</v>
      </c>
      <c r="C130" s="43" t="s">
        <v>412</v>
      </c>
      <c r="E130" s="45" t="str">
        <f t="shared" si="10"/>
        <v>ae</v>
      </c>
      <c r="F130" s="45" t="str">
        <f t="shared" si="11"/>
        <v>be</v>
      </c>
      <c r="G130" s="45" t="str">
        <f t="shared" si="12"/>
        <v>ce</v>
      </c>
      <c r="H130" s="45" t="str">
        <f t="shared" si="13"/>
        <v>de</v>
      </c>
      <c r="I130" s="45" t="str">
        <f t="shared" si="14"/>
        <v>ee</v>
      </c>
      <c r="J130" s="45" t="str">
        <f t="shared" si="15"/>
        <v>fe</v>
      </c>
      <c r="K130" s="45" t="str">
        <f t="shared" si="16"/>
        <v>ge</v>
      </c>
      <c r="L130" s="45" t="str">
        <f t="shared" si="17"/>
        <v>he</v>
      </c>
      <c r="M130" s="45" t="str">
        <f t="shared" si="18"/>
        <v>Ie</v>
      </c>
      <c r="N130" s="45" t="str">
        <f t="shared" si="19"/>
        <v>je</v>
      </c>
      <c r="O130" s="45" t="str">
        <f t="shared" si="20"/>
        <v>ke</v>
      </c>
      <c r="P130" s="45" t="str">
        <f t="shared" si="21"/>
        <v>le</v>
      </c>
      <c r="Q130" s="45" t="str">
        <f t="shared" si="22"/>
        <v>me</v>
      </c>
      <c r="R130" s="45" t="str">
        <f t="shared" si="23"/>
        <v>ne</v>
      </c>
      <c r="S130" s="45" t="str">
        <f t="shared" si="24"/>
        <v>oe</v>
      </c>
      <c r="T130" s="45" t="str">
        <f t="shared" si="25"/>
        <v>pe</v>
      </c>
      <c r="U130" s="45" t="str">
        <f t="shared" si="26"/>
        <v>qe</v>
      </c>
      <c r="V130" s="45" t="str">
        <f t="shared" si="27"/>
        <v>re</v>
      </c>
      <c r="W130" s="45" t="str">
        <f t="shared" si="28"/>
        <v>se</v>
      </c>
      <c r="X130" s="45" t="str">
        <f t="shared" si="29"/>
        <v>te</v>
      </c>
      <c r="Y130" s="45" t="str">
        <f t="shared" si="30"/>
        <v>ue</v>
      </c>
      <c r="Z130" s="45" t="str">
        <f t="shared" si="31"/>
        <v>ve</v>
      </c>
      <c r="AA130" s="45" t="str">
        <f t="shared" si="32"/>
        <v>we</v>
      </c>
      <c r="AB130" s="45" t="str">
        <f t="shared" si="33"/>
        <v>xe</v>
      </c>
    </row>
    <row r="131" spans="2:28" ht="12.75">
      <c r="B131">
        <v>21</v>
      </c>
      <c r="C131" s="43" t="s">
        <v>411</v>
      </c>
      <c r="E131" s="45" t="str">
        <f t="shared" si="10"/>
        <v>ad</v>
      </c>
      <c r="F131" s="45" t="str">
        <f t="shared" si="11"/>
        <v>bd</v>
      </c>
      <c r="G131" s="45" t="str">
        <f t="shared" si="12"/>
        <v>cd</v>
      </c>
      <c r="H131" s="45" t="str">
        <f t="shared" si="13"/>
        <v>dd</v>
      </c>
      <c r="I131" s="45" t="str">
        <f t="shared" si="14"/>
        <v>ed</v>
      </c>
      <c r="J131" s="45" t="str">
        <f t="shared" si="15"/>
        <v>fd</v>
      </c>
      <c r="K131" s="45" t="str">
        <f t="shared" si="16"/>
        <v>gd</v>
      </c>
      <c r="L131" s="45" t="str">
        <f t="shared" si="17"/>
        <v>hd</v>
      </c>
      <c r="M131" s="45" t="str">
        <f t="shared" si="18"/>
        <v>Id</v>
      </c>
      <c r="N131" s="45" t="str">
        <f t="shared" si="19"/>
        <v>jd</v>
      </c>
      <c r="O131" s="45" t="str">
        <f t="shared" si="20"/>
        <v>kd</v>
      </c>
      <c r="P131" s="45" t="str">
        <f t="shared" si="21"/>
        <v>ld</v>
      </c>
      <c r="Q131" s="45" t="str">
        <f t="shared" si="22"/>
        <v>md</v>
      </c>
      <c r="R131" s="45" t="str">
        <f t="shared" si="23"/>
        <v>nd</v>
      </c>
      <c r="S131" s="45" t="str">
        <f t="shared" si="24"/>
        <v>od</v>
      </c>
      <c r="T131" s="45" t="str">
        <f t="shared" si="25"/>
        <v>pd</v>
      </c>
      <c r="U131" s="45" t="str">
        <f t="shared" si="26"/>
        <v>qd</v>
      </c>
      <c r="V131" s="45" t="str">
        <f t="shared" si="27"/>
        <v>rd</v>
      </c>
      <c r="W131" s="45" t="str">
        <f t="shared" si="28"/>
        <v>sd</v>
      </c>
      <c r="X131" s="45" t="str">
        <f t="shared" si="29"/>
        <v>td</v>
      </c>
      <c r="Y131" s="45" t="str">
        <f t="shared" si="30"/>
        <v>ud</v>
      </c>
      <c r="Z131" s="45" t="str">
        <f t="shared" si="31"/>
        <v>vd</v>
      </c>
      <c r="AA131" s="45" t="str">
        <f t="shared" si="32"/>
        <v>wd</v>
      </c>
      <c r="AB131" s="45" t="str">
        <f t="shared" si="33"/>
        <v>xd</v>
      </c>
    </row>
    <row r="132" spans="2:28" ht="12.75">
      <c r="B132">
        <v>22</v>
      </c>
      <c r="C132" s="43" t="s">
        <v>410</v>
      </c>
      <c r="E132" s="45" t="str">
        <f t="shared" si="10"/>
        <v>ac</v>
      </c>
      <c r="F132" s="45" t="str">
        <f t="shared" si="11"/>
        <v>bc</v>
      </c>
      <c r="G132" s="45" t="str">
        <f t="shared" si="12"/>
        <v>cc</v>
      </c>
      <c r="H132" s="45" t="str">
        <f t="shared" si="13"/>
        <v>dc</v>
      </c>
      <c r="I132" s="45" t="str">
        <f t="shared" si="14"/>
        <v>ec</v>
      </c>
      <c r="J132" s="45" t="str">
        <f t="shared" si="15"/>
        <v>fc</v>
      </c>
      <c r="K132" s="45" t="str">
        <f t="shared" si="16"/>
        <v>gc</v>
      </c>
      <c r="L132" s="45" t="str">
        <f t="shared" si="17"/>
        <v>hc</v>
      </c>
      <c r="M132" s="45" t="str">
        <f t="shared" si="18"/>
        <v>Ic</v>
      </c>
      <c r="N132" s="45" t="str">
        <f t="shared" si="19"/>
        <v>jc</v>
      </c>
      <c r="O132" s="45" t="str">
        <f t="shared" si="20"/>
        <v>kc</v>
      </c>
      <c r="P132" s="45" t="str">
        <f t="shared" si="21"/>
        <v>lc</v>
      </c>
      <c r="Q132" s="45" t="str">
        <f t="shared" si="22"/>
        <v>mc</v>
      </c>
      <c r="R132" s="45" t="str">
        <f t="shared" si="23"/>
        <v>nc</v>
      </c>
      <c r="S132" s="45" t="str">
        <f t="shared" si="24"/>
        <v>oc</v>
      </c>
      <c r="T132" s="45" t="str">
        <f t="shared" si="25"/>
        <v>pc</v>
      </c>
      <c r="U132" s="45" t="str">
        <f t="shared" si="26"/>
        <v>qc</v>
      </c>
      <c r="V132" s="45" t="str">
        <f t="shared" si="27"/>
        <v>rc</v>
      </c>
      <c r="W132" s="45" t="str">
        <f t="shared" si="28"/>
        <v>sc</v>
      </c>
      <c r="X132" s="45" t="str">
        <f t="shared" si="29"/>
        <v>tc</v>
      </c>
      <c r="Y132" s="45" t="str">
        <f t="shared" si="30"/>
        <v>uc</v>
      </c>
      <c r="Z132" s="45" t="str">
        <f t="shared" si="31"/>
        <v>vc</v>
      </c>
      <c r="AA132" s="45" t="str">
        <f t="shared" si="32"/>
        <v>wc</v>
      </c>
      <c r="AB132" s="45" t="str">
        <f t="shared" si="33"/>
        <v>xc</v>
      </c>
    </row>
    <row r="133" spans="2:28" ht="12.75">
      <c r="B133">
        <v>23</v>
      </c>
      <c r="C133" s="43" t="s">
        <v>409</v>
      </c>
      <c r="E133" s="45" t="str">
        <f t="shared" si="10"/>
        <v>ab</v>
      </c>
      <c r="F133" s="45" t="str">
        <f t="shared" si="11"/>
        <v>bb</v>
      </c>
      <c r="G133" s="45" t="str">
        <f t="shared" si="12"/>
        <v>cb</v>
      </c>
      <c r="H133" s="45" t="str">
        <f t="shared" si="13"/>
        <v>db</v>
      </c>
      <c r="I133" s="45" t="str">
        <f t="shared" si="14"/>
        <v>eb</v>
      </c>
      <c r="J133" s="45" t="str">
        <f t="shared" si="15"/>
        <v>fb</v>
      </c>
      <c r="K133" s="45" t="str">
        <f t="shared" si="16"/>
        <v>gb</v>
      </c>
      <c r="L133" s="45" t="str">
        <f t="shared" si="17"/>
        <v>hb</v>
      </c>
      <c r="M133" s="45" t="str">
        <f t="shared" si="18"/>
        <v>Ib</v>
      </c>
      <c r="N133" s="45" t="str">
        <f t="shared" si="19"/>
        <v>jb</v>
      </c>
      <c r="O133" s="45" t="str">
        <f t="shared" si="20"/>
        <v>kb</v>
      </c>
      <c r="P133" s="45" t="str">
        <f t="shared" si="21"/>
        <v>lb</v>
      </c>
      <c r="Q133" s="45" t="str">
        <f t="shared" si="22"/>
        <v>mb</v>
      </c>
      <c r="R133" s="45" t="str">
        <f t="shared" si="23"/>
        <v>nb</v>
      </c>
      <c r="S133" s="45" t="str">
        <f t="shared" si="24"/>
        <v>ob</v>
      </c>
      <c r="T133" s="45" t="str">
        <f t="shared" si="25"/>
        <v>pb</v>
      </c>
      <c r="U133" s="45" t="str">
        <f t="shared" si="26"/>
        <v>qb</v>
      </c>
      <c r="V133" s="45" t="str">
        <f t="shared" si="27"/>
        <v>rb</v>
      </c>
      <c r="W133" s="45" t="str">
        <f t="shared" si="28"/>
        <v>sb</v>
      </c>
      <c r="X133" s="45" t="str">
        <f t="shared" si="29"/>
        <v>tb</v>
      </c>
      <c r="Y133" s="45" t="str">
        <f t="shared" si="30"/>
        <v>ub</v>
      </c>
      <c r="Z133" s="45" t="str">
        <f t="shared" si="31"/>
        <v>vb</v>
      </c>
      <c r="AA133" s="45" t="str">
        <f t="shared" si="32"/>
        <v>wb</v>
      </c>
      <c r="AB133" s="45" t="str">
        <f t="shared" si="33"/>
        <v>xb</v>
      </c>
    </row>
    <row r="134" spans="2:28" ht="12.75">
      <c r="B134">
        <v>24</v>
      </c>
      <c r="C134" s="43" t="s">
        <v>408</v>
      </c>
      <c r="E134" s="45" t="str">
        <f t="shared" si="10"/>
        <v>aa</v>
      </c>
      <c r="F134" s="45" t="str">
        <f t="shared" si="11"/>
        <v>ba</v>
      </c>
      <c r="G134" s="45" t="str">
        <f t="shared" si="12"/>
        <v>ca</v>
      </c>
      <c r="H134" s="45" t="str">
        <f t="shared" si="13"/>
        <v>da</v>
      </c>
      <c r="I134" s="45" t="str">
        <f t="shared" si="14"/>
        <v>ea</v>
      </c>
      <c r="J134" s="45" t="str">
        <f t="shared" si="15"/>
        <v>fa</v>
      </c>
      <c r="K134" s="45" t="str">
        <f t="shared" si="16"/>
        <v>ga</v>
      </c>
      <c r="L134" s="45" t="str">
        <f t="shared" si="17"/>
        <v>ha</v>
      </c>
      <c r="M134" s="45" t="str">
        <f t="shared" si="18"/>
        <v>Ia</v>
      </c>
      <c r="N134" s="45" t="str">
        <f t="shared" si="19"/>
        <v>ja</v>
      </c>
      <c r="O134" s="45" t="str">
        <f t="shared" si="20"/>
        <v>ka</v>
      </c>
      <c r="P134" s="45" t="str">
        <f t="shared" si="21"/>
        <v>la</v>
      </c>
      <c r="Q134" s="45" t="str">
        <f t="shared" si="22"/>
        <v>ma</v>
      </c>
      <c r="R134" s="45" t="str">
        <f t="shared" si="23"/>
        <v>na</v>
      </c>
      <c r="S134" s="45" t="str">
        <f t="shared" si="24"/>
        <v>oa</v>
      </c>
      <c r="T134" s="45" t="str">
        <f t="shared" si="25"/>
        <v>pa</v>
      </c>
      <c r="U134" s="45" t="str">
        <f t="shared" si="26"/>
        <v>qa</v>
      </c>
      <c r="V134" s="45" t="str">
        <f t="shared" si="27"/>
        <v>ra</v>
      </c>
      <c r="W134" s="45" t="str">
        <f t="shared" si="28"/>
        <v>sa</v>
      </c>
      <c r="X134" s="45" t="str">
        <f t="shared" si="29"/>
        <v>ta</v>
      </c>
      <c r="Y134" s="45" t="str">
        <f t="shared" si="30"/>
        <v>ua</v>
      </c>
      <c r="Z134" s="45" t="str">
        <f t="shared" si="31"/>
        <v>va</v>
      </c>
      <c r="AA134" s="45" t="str">
        <f t="shared" si="32"/>
        <v>wa</v>
      </c>
      <c r="AB134" s="45" t="str">
        <f t="shared" si="33"/>
        <v>xa</v>
      </c>
    </row>
    <row r="142" ht="12.75">
      <c r="B142" t="s">
        <v>432</v>
      </c>
    </row>
    <row r="143" ht="12.75">
      <c r="B143" t="s">
        <v>433</v>
      </c>
    </row>
    <row r="184" spans="5:28" ht="12.75">
      <c r="E184">
        <v>1</v>
      </c>
      <c r="F184">
        <v>2</v>
      </c>
      <c r="G184">
        <v>3</v>
      </c>
      <c r="H184">
        <v>4</v>
      </c>
      <c r="I184">
        <v>5</v>
      </c>
      <c r="J184">
        <v>6</v>
      </c>
      <c r="K184">
        <v>7</v>
      </c>
      <c r="L184">
        <v>8</v>
      </c>
      <c r="M184">
        <v>9</v>
      </c>
      <c r="N184">
        <v>10</v>
      </c>
      <c r="O184">
        <v>11</v>
      </c>
      <c r="P184">
        <v>12</v>
      </c>
      <c r="Q184">
        <v>13</v>
      </c>
      <c r="R184">
        <v>14</v>
      </c>
      <c r="S184">
        <v>15</v>
      </c>
      <c r="T184">
        <v>16</v>
      </c>
      <c r="U184">
        <v>17</v>
      </c>
      <c r="V184">
        <v>18</v>
      </c>
      <c r="W184">
        <v>19</v>
      </c>
      <c r="X184">
        <v>20</v>
      </c>
      <c r="Y184">
        <v>21</v>
      </c>
      <c r="Z184">
        <v>22</v>
      </c>
      <c r="AA184">
        <v>23</v>
      </c>
      <c r="AB184">
        <v>24</v>
      </c>
    </row>
    <row r="185" spans="3:28" ht="12.75">
      <c r="C185" s="42"/>
      <c r="D185" s="44"/>
      <c r="E185" s="43" t="s">
        <v>408</v>
      </c>
      <c r="F185" s="43" t="s">
        <v>409</v>
      </c>
      <c r="G185" s="43" t="s">
        <v>410</v>
      </c>
      <c r="H185" s="43" t="s">
        <v>411</v>
      </c>
      <c r="I185" s="43" t="s">
        <v>412</v>
      </c>
      <c r="J185" s="43" t="s">
        <v>413</v>
      </c>
      <c r="K185" s="43" t="s">
        <v>414</v>
      </c>
      <c r="L185" s="43" t="s">
        <v>415</v>
      </c>
      <c r="M185" s="43" t="s">
        <v>416</v>
      </c>
      <c r="N185" s="43" t="s">
        <v>417</v>
      </c>
      <c r="O185" s="43" t="s">
        <v>418</v>
      </c>
      <c r="P185" s="43" t="s">
        <v>419</v>
      </c>
      <c r="Q185" s="43" t="s">
        <v>420</v>
      </c>
      <c r="R185" s="43" t="s">
        <v>421</v>
      </c>
      <c r="S185" s="43" t="s">
        <v>422</v>
      </c>
      <c r="T185" s="43" t="s">
        <v>423</v>
      </c>
      <c r="U185" s="43" t="s">
        <v>424</v>
      </c>
      <c r="V185" s="43" t="s">
        <v>425</v>
      </c>
      <c r="W185" s="43" t="s">
        <v>426</v>
      </c>
      <c r="X185" s="43" t="s">
        <v>427</v>
      </c>
      <c r="Y185" s="43" t="s">
        <v>428</v>
      </c>
      <c r="Z185" s="43" t="s">
        <v>429</v>
      </c>
      <c r="AA185" s="43" t="s">
        <v>430</v>
      </c>
      <c r="AB185" s="43" t="s">
        <v>431</v>
      </c>
    </row>
    <row r="186" spans="3:24" ht="12.75">
      <c r="C186" s="42"/>
      <c r="E186" t="s">
        <v>434</v>
      </c>
      <c r="X186" t="s">
        <v>436</v>
      </c>
    </row>
    <row r="187" spans="2:28" ht="12.75">
      <c r="B187">
        <v>1</v>
      </c>
      <c r="C187" s="43" t="s">
        <v>431</v>
      </c>
      <c r="E187" s="45" t="str">
        <f>CONCATENATE($E$109,C187)</f>
        <v>ax</v>
      </c>
      <c r="F187" s="45" t="str">
        <f>CONCATENATE($F$109,C187)</f>
        <v>bx</v>
      </c>
      <c r="G187" s="45" t="str">
        <f>CONCATENATE($G$109,C187)</f>
        <v>cx</v>
      </c>
      <c r="H187" s="45" t="str">
        <f>CONCATENATE($H$109,C187)</f>
        <v>dx</v>
      </c>
      <c r="I187" s="45" t="str">
        <f>CONCATENATE($I$109,C187)</f>
        <v>ex</v>
      </c>
      <c r="J187" s="45" t="str">
        <f>CONCATENATE($J$109,C187)</f>
        <v>fx</v>
      </c>
      <c r="K187" s="45" t="str">
        <f>CONCATENATE($K$109,C187)</f>
        <v>gx</v>
      </c>
      <c r="L187" s="45" t="str">
        <f>CONCATENATE($L$109,C187)</f>
        <v>hx</v>
      </c>
      <c r="M187" s="45" t="str">
        <f>CONCATENATE($M$109,C187)</f>
        <v>Ix</v>
      </c>
      <c r="N187" s="45" t="str">
        <f>CONCATENATE($N$109,C187)</f>
        <v>jx</v>
      </c>
      <c r="O187" s="45" t="str">
        <f>CONCATENATE($O$109,C187)</f>
        <v>kx</v>
      </c>
      <c r="P187" s="45" t="str">
        <f>CONCATENATE($P$109,C187)</f>
        <v>lx</v>
      </c>
      <c r="Q187" s="45" t="str">
        <f>CONCATENATE($Q$109,C187)</f>
        <v>mx</v>
      </c>
      <c r="R187" s="45" t="str">
        <f>CONCATENATE($R$109,C187)</f>
        <v>nx</v>
      </c>
      <c r="S187" s="45" t="str">
        <f>CONCATENATE($S$109,C187)</f>
        <v>ox</v>
      </c>
      <c r="T187" s="45" t="str">
        <f>CONCATENATE($T$109,C187)</f>
        <v>px</v>
      </c>
      <c r="U187" s="45" t="str">
        <f>CONCATENATE($U$109,C187)</f>
        <v>qx</v>
      </c>
      <c r="V187" s="45" t="str">
        <f>CONCATENATE($V$109,C187)</f>
        <v>rx</v>
      </c>
      <c r="W187" s="45" t="str">
        <f>CONCATENATE($W$109,C187)</f>
        <v>sx</v>
      </c>
      <c r="X187" s="45" t="str">
        <f>CONCATENATE($X$109,C187)</f>
        <v>tx</v>
      </c>
      <c r="Y187" s="45" t="str">
        <f>CONCATENATE($Y$109,C187)</f>
        <v>ux</v>
      </c>
      <c r="Z187" s="45" t="str">
        <f>CONCATENATE($Z$109,C187)</f>
        <v>vx</v>
      </c>
      <c r="AA187" s="45" t="str">
        <f>CONCATENATE($AA$109,C187)</f>
        <v>wx</v>
      </c>
      <c r="AB187" s="45" t="str">
        <f>CONCATENATE($AB$109,C187)</f>
        <v>xx</v>
      </c>
    </row>
    <row r="188" spans="2:28" ht="12.75">
      <c r="B188">
        <v>2</v>
      </c>
      <c r="C188" s="43" t="s">
        <v>430</v>
      </c>
      <c r="E188" s="45" t="str">
        <f aca="true" t="shared" si="34" ref="E188:E210">CONCATENATE($E$109,C188)</f>
        <v>aw</v>
      </c>
      <c r="F188" s="45" t="str">
        <f aca="true" t="shared" si="35" ref="F188:F210">CONCATENATE($F$109,C188)</f>
        <v>bw</v>
      </c>
      <c r="G188" s="45" t="str">
        <f aca="true" t="shared" si="36" ref="G188:G210">CONCATENATE($G$109,C188)</f>
        <v>cw</v>
      </c>
      <c r="H188" s="45" t="str">
        <f aca="true" t="shared" si="37" ref="H188:H210">CONCATENATE($H$109,C188)</f>
        <v>dw</v>
      </c>
      <c r="I188" s="45" t="str">
        <f aca="true" t="shared" si="38" ref="I188:I210">CONCATENATE($I$109,C188)</f>
        <v>ew</v>
      </c>
      <c r="J188" s="45" t="str">
        <f aca="true" t="shared" si="39" ref="J188:J210">CONCATENATE($J$109,C188)</f>
        <v>fw</v>
      </c>
      <c r="K188" s="45" t="str">
        <f aca="true" t="shared" si="40" ref="K188:K210">CONCATENATE($K$109,C188)</f>
        <v>gw</v>
      </c>
      <c r="L188" s="45" t="str">
        <f aca="true" t="shared" si="41" ref="L188:L210">CONCATENATE($L$109,C188)</f>
        <v>hw</v>
      </c>
      <c r="M188" s="45" t="str">
        <f aca="true" t="shared" si="42" ref="M188:M210">CONCATENATE($M$109,C188)</f>
        <v>Iw</v>
      </c>
      <c r="N188" s="45" t="str">
        <f aca="true" t="shared" si="43" ref="N188:N210">CONCATENATE($N$109,C188)</f>
        <v>jw</v>
      </c>
      <c r="O188" s="45" t="str">
        <f aca="true" t="shared" si="44" ref="O188:O210">CONCATENATE($O$109,C188)</f>
        <v>kw</v>
      </c>
      <c r="P188" s="45" t="str">
        <f aca="true" t="shared" si="45" ref="P188:P210">CONCATENATE($P$109,C188)</f>
        <v>lw</v>
      </c>
      <c r="Q188" s="45" t="str">
        <f aca="true" t="shared" si="46" ref="Q188:Q210">CONCATENATE($Q$109,C188)</f>
        <v>mw</v>
      </c>
      <c r="R188" s="45" t="str">
        <f aca="true" t="shared" si="47" ref="R188:R210">CONCATENATE($R$109,C188)</f>
        <v>nw</v>
      </c>
      <c r="S188" s="45" t="str">
        <f aca="true" t="shared" si="48" ref="S188:S210">CONCATENATE($S$109,C188)</f>
        <v>ow</v>
      </c>
      <c r="T188" s="45" t="str">
        <f aca="true" t="shared" si="49" ref="T188:T210">CONCATENATE($T$109,C188)</f>
        <v>pw</v>
      </c>
      <c r="U188" s="45" t="str">
        <f aca="true" t="shared" si="50" ref="U188:U210">CONCATENATE($U$109,C188)</f>
        <v>qw</v>
      </c>
      <c r="V188" s="45" t="str">
        <f aca="true" t="shared" si="51" ref="V188:V210">CONCATENATE($V$109,C188)</f>
        <v>rw</v>
      </c>
      <c r="W188" s="45" t="str">
        <f aca="true" t="shared" si="52" ref="W188:W210">CONCATENATE($W$109,C188)</f>
        <v>sw</v>
      </c>
      <c r="X188" s="45" t="str">
        <f aca="true" t="shared" si="53" ref="X188:X210">CONCATENATE($X$109,C188)</f>
        <v>tw</v>
      </c>
      <c r="Y188" s="45" t="str">
        <f aca="true" t="shared" si="54" ref="Y188:Y210">CONCATENATE($Y$109,C188)</f>
        <v>uw</v>
      </c>
      <c r="Z188" s="45" t="str">
        <f aca="true" t="shared" si="55" ref="Z188:Z210">CONCATENATE($Z$109,C188)</f>
        <v>vw</v>
      </c>
      <c r="AA188" s="45" t="str">
        <f aca="true" t="shared" si="56" ref="AA188:AA210">CONCATENATE($AA$109,C188)</f>
        <v>ww</v>
      </c>
      <c r="AB188" s="45" t="str">
        <f aca="true" t="shared" si="57" ref="AB188:AB210">CONCATENATE($AB$109,C188)</f>
        <v>xw</v>
      </c>
    </row>
    <row r="189" spans="2:28" ht="12.75">
      <c r="B189">
        <v>3</v>
      </c>
      <c r="C189" s="43" t="s">
        <v>429</v>
      </c>
      <c r="E189" s="45" t="str">
        <f t="shared" si="34"/>
        <v>av</v>
      </c>
      <c r="F189" s="45" t="str">
        <f t="shared" si="35"/>
        <v>bv</v>
      </c>
      <c r="G189" s="45" t="str">
        <f t="shared" si="36"/>
        <v>cv</v>
      </c>
      <c r="H189" s="45" t="str">
        <f t="shared" si="37"/>
        <v>dv</v>
      </c>
      <c r="I189" s="45" t="str">
        <f t="shared" si="38"/>
        <v>ev</v>
      </c>
      <c r="J189" s="45" t="str">
        <f t="shared" si="39"/>
        <v>fv</v>
      </c>
      <c r="K189" s="45" t="str">
        <f t="shared" si="40"/>
        <v>gv</v>
      </c>
      <c r="L189" s="45" t="str">
        <f t="shared" si="41"/>
        <v>hv</v>
      </c>
      <c r="M189" s="45" t="str">
        <f t="shared" si="42"/>
        <v>Iv</v>
      </c>
      <c r="N189" s="45" t="str">
        <f t="shared" si="43"/>
        <v>jv</v>
      </c>
      <c r="O189" s="45" t="str">
        <f t="shared" si="44"/>
        <v>kv</v>
      </c>
      <c r="P189" s="45" t="str">
        <f t="shared" si="45"/>
        <v>lv</v>
      </c>
      <c r="Q189" s="45" t="str">
        <f t="shared" si="46"/>
        <v>mv</v>
      </c>
      <c r="R189" s="45" t="str">
        <f t="shared" si="47"/>
        <v>nv</v>
      </c>
      <c r="S189" s="45" t="str">
        <f t="shared" si="48"/>
        <v>ov</v>
      </c>
      <c r="T189" s="45" t="str">
        <f t="shared" si="49"/>
        <v>pv</v>
      </c>
      <c r="U189" s="45" t="str">
        <f t="shared" si="50"/>
        <v>qv</v>
      </c>
      <c r="V189" s="45" t="str">
        <f t="shared" si="51"/>
        <v>rv</v>
      </c>
      <c r="W189" s="45" t="str">
        <f t="shared" si="52"/>
        <v>sv</v>
      </c>
      <c r="X189" s="45" t="str">
        <f t="shared" si="53"/>
        <v>tv</v>
      </c>
      <c r="Y189" s="45" t="str">
        <f t="shared" si="54"/>
        <v>uv</v>
      </c>
      <c r="Z189" s="45" t="str">
        <f t="shared" si="55"/>
        <v>vv</v>
      </c>
      <c r="AA189" s="45" t="str">
        <f t="shared" si="56"/>
        <v>wv</v>
      </c>
      <c r="AB189" s="45" t="str">
        <f t="shared" si="57"/>
        <v>xv</v>
      </c>
    </row>
    <row r="190" spans="2:28" ht="12.75">
      <c r="B190">
        <v>4</v>
      </c>
      <c r="C190" s="43" t="s">
        <v>428</v>
      </c>
      <c r="E190" s="45" t="str">
        <f t="shared" si="34"/>
        <v>au</v>
      </c>
      <c r="F190" s="45" t="str">
        <f t="shared" si="35"/>
        <v>bu</v>
      </c>
      <c r="G190" s="45" t="str">
        <f t="shared" si="36"/>
        <v>cu</v>
      </c>
      <c r="H190" s="45" t="str">
        <f t="shared" si="37"/>
        <v>du</v>
      </c>
      <c r="I190" s="45" t="str">
        <f t="shared" si="38"/>
        <v>eu</v>
      </c>
      <c r="J190" s="45" t="str">
        <f t="shared" si="39"/>
        <v>fu</v>
      </c>
      <c r="K190" s="45" t="str">
        <f t="shared" si="40"/>
        <v>gu</v>
      </c>
      <c r="L190" s="45" t="str">
        <f t="shared" si="41"/>
        <v>hu</v>
      </c>
      <c r="M190" s="45" t="str">
        <f t="shared" si="42"/>
        <v>Iu</v>
      </c>
      <c r="N190" s="45" t="str">
        <f t="shared" si="43"/>
        <v>ju</v>
      </c>
      <c r="O190" s="45" t="str">
        <f t="shared" si="44"/>
        <v>ku</v>
      </c>
      <c r="P190" s="45" t="str">
        <f t="shared" si="45"/>
        <v>lu</v>
      </c>
      <c r="Q190" s="45" t="str">
        <f t="shared" si="46"/>
        <v>mu</v>
      </c>
      <c r="R190" s="45" t="str">
        <f t="shared" si="47"/>
        <v>nu</v>
      </c>
      <c r="S190" s="45" t="str">
        <f t="shared" si="48"/>
        <v>ou</v>
      </c>
      <c r="T190" s="45" t="str">
        <f t="shared" si="49"/>
        <v>pu</v>
      </c>
      <c r="U190" s="45" t="str">
        <f t="shared" si="50"/>
        <v>qu</v>
      </c>
      <c r="V190" s="45" t="str">
        <f t="shared" si="51"/>
        <v>ru</v>
      </c>
      <c r="W190" s="45" t="str">
        <f t="shared" si="52"/>
        <v>su</v>
      </c>
      <c r="X190" s="45" t="str">
        <f t="shared" si="53"/>
        <v>tu</v>
      </c>
      <c r="Y190" s="45" t="str">
        <f t="shared" si="54"/>
        <v>uu</v>
      </c>
      <c r="Z190" s="45" t="str">
        <f t="shared" si="55"/>
        <v>vu</v>
      </c>
      <c r="AA190" s="45" t="str">
        <f t="shared" si="56"/>
        <v>wu</v>
      </c>
      <c r="AB190" s="45" t="str">
        <f t="shared" si="57"/>
        <v>xu</v>
      </c>
    </row>
    <row r="191" spans="2:28" ht="12.75">
      <c r="B191">
        <v>5</v>
      </c>
      <c r="C191" s="43" t="s">
        <v>427</v>
      </c>
      <c r="E191" s="45" t="str">
        <f t="shared" si="34"/>
        <v>at</v>
      </c>
      <c r="F191" s="45" t="str">
        <f t="shared" si="35"/>
        <v>bt</v>
      </c>
      <c r="G191" s="45" t="str">
        <f t="shared" si="36"/>
        <v>ct</v>
      </c>
      <c r="H191" s="45" t="str">
        <f t="shared" si="37"/>
        <v>dt</v>
      </c>
      <c r="I191" s="45" t="str">
        <f t="shared" si="38"/>
        <v>et</v>
      </c>
      <c r="J191" s="45" t="str">
        <f t="shared" si="39"/>
        <v>ft</v>
      </c>
      <c r="K191" s="45" t="str">
        <f t="shared" si="40"/>
        <v>gt</v>
      </c>
      <c r="L191" s="45" t="str">
        <f t="shared" si="41"/>
        <v>ht</v>
      </c>
      <c r="M191" s="45" t="str">
        <f t="shared" si="42"/>
        <v>It</v>
      </c>
      <c r="N191" s="45" t="str">
        <f t="shared" si="43"/>
        <v>jt</v>
      </c>
      <c r="O191" s="45" t="str">
        <f t="shared" si="44"/>
        <v>kt</v>
      </c>
      <c r="P191" s="45" t="str">
        <f t="shared" si="45"/>
        <v>lt</v>
      </c>
      <c r="Q191" s="45" t="str">
        <f t="shared" si="46"/>
        <v>mt</v>
      </c>
      <c r="R191" s="45" t="str">
        <f t="shared" si="47"/>
        <v>nt</v>
      </c>
      <c r="S191" s="45" t="str">
        <f t="shared" si="48"/>
        <v>ot</v>
      </c>
      <c r="T191" s="45" t="str">
        <f t="shared" si="49"/>
        <v>pt</v>
      </c>
      <c r="U191" s="45" t="str">
        <f t="shared" si="50"/>
        <v>qt</v>
      </c>
      <c r="V191" s="45" t="str">
        <f t="shared" si="51"/>
        <v>rt</v>
      </c>
      <c r="W191" s="45" t="str">
        <f t="shared" si="52"/>
        <v>st</v>
      </c>
      <c r="X191" s="45" t="str">
        <f t="shared" si="53"/>
        <v>tt</v>
      </c>
      <c r="Y191" s="45" t="str">
        <f t="shared" si="54"/>
        <v>ut</v>
      </c>
      <c r="Z191" s="45" t="str">
        <f t="shared" si="55"/>
        <v>vt</v>
      </c>
      <c r="AA191" s="45" t="str">
        <f t="shared" si="56"/>
        <v>wt</v>
      </c>
      <c r="AB191" s="45" t="str">
        <f t="shared" si="57"/>
        <v>xt</v>
      </c>
    </row>
    <row r="192" spans="2:28" ht="12.75">
      <c r="B192">
        <v>6</v>
      </c>
      <c r="C192" s="43" t="s">
        <v>426</v>
      </c>
      <c r="E192" s="45" t="str">
        <f t="shared" si="34"/>
        <v>as</v>
      </c>
      <c r="F192" s="45" t="str">
        <f t="shared" si="35"/>
        <v>bs</v>
      </c>
      <c r="G192" s="45" t="str">
        <f t="shared" si="36"/>
        <v>cs</v>
      </c>
      <c r="H192" s="45" t="str">
        <f t="shared" si="37"/>
        <v>ds</v>
      </c>
      <c r="I192" s="45" t="str">
        <f t="shared" si="38"/>
        <v>es</v>
      </c>
      <c r="J192" s="45" t="str">
        <f t="shared" si="39"/>
        <v>fs</v>
      </c>
      <c r="K192" s="45" t="str">
        <f t="shared" si="40"/>
        <v>gs</v>
      </c>
      <c r="L192" s="45" t="str">
        <f t="shared" si="41"/>
        <v>hs</v>
      </c>
      <c r="M192" s="45" t="str">
        <f t="shared" si="42"/>
        <v>Is</v>
      </c>
      <c r="N192" s="45" t="str">
        <f t="shared" si="43"/>
        <v>js</v>
      </c>
      <c r="O192" s="45" t="str">
        <f t="shared" si="44"/>
        <v>ks</v>
      </c>
      <c r="P192" s="45" t="str">
        <f t="shared" si="45"/>
        <v>ls</v>
      </c>
      <c r="Q192" s="45" t="str">
        <f t="shared" si="46"/>
        <v>ms</v>
      </c>
      <c r="R192" s="45" t="str">
        <f t="shared" si="47"/>
        <v>ns</v>
      </c>
      <c r="S192" s="45" t="str">
        <f t="shared" si="48"/>
        <v>os</v>
      </c>
      <c r="T192" s="45" t="str">
        <f t="shared" si="49"/>
        <v>ps</v>
      </c>
      <c r="U192" s="45" t="str">
        <f t="shared" si="50"/>
        <v>qs</v>
      </c>
      <c r="V192" s="45" t="str">
        <f t="shared" si="51"/>
        <v>rs</v>
      </c>
      <c r="W192" s="45" t="str">
        <f t="shared" si="52"/>
        <v>ss</v>
      </c>
      <c r="X192" s="45" t="str">
        <f t="shared" si="53"/>
        <v>ts</v>
      </c>
      <c r="Y192" s="45" t="str">
        <f t="shared" si="54"/>
        <v>us</v>
      </c>
      <c r="Z192" s="45" t="str">
        <f t="shared" si="55"/>
        <v>vs</v>
      </c>
      <c r="AA192" s="45" t="str">
        <f t="shared" si="56"/>
        <v>ws</v>
      </c>
      <c r="AB192" s="45" t="str">
        <f t="shared" si="57"/>
        <v>xs</v>
      </c>
    </row>
    <row r="193" spans="2:28" ht="12.75">
      <c r="B193">
        <v>7</v>
      </c>
      <c r="C193" s="43" t="s">
        <v>425</v>
      </c>
      <c r="E193" s="45" t="str">
        <f t="shared" si="34"/>
        <v>ar</v>
      </c>
      <c r="F193" s="45" t="str">
        <f t="shared" si="35"/>
        <v>br</v>
      </c>
      <c r="G193" s="45" t="str">
        <f t="shared" si="36"/>
        <v>cr</v>
      </c>
      <c r="H193" s="45" t="str">
        <f t="shared" si="37"/>
        <v>dr</v>
      </c>
      <c r="I193" s="45" t="str">
        <f t="shared" si="38"/>
        <v>er</v>
      </c>
      <c r="J193" s="45" t="str">
        <f t="shared" si="39"/>
        <v>fr</v>
      </c>
      <c r="K193" s="45" t="str">
        <f t="shared" si="40"/>
        <v>gr</v>
      </c>
      <c r="L193" s="45" t="str">
        <f t="shared" si="41"/>
        <v>hr</v>
      </c>
      <c r="M193" s="45" t="str">
        <f t="shared" si="42"/>
        <v>Ir</v>
      </c>
      <c r="N193" s="45" t="str">
        <f t="shared" si="43"/>
        <v>jr</v>
      </c>
      <c r="O193" s="45" t="str">
        <f t="shared" si="44"/>
        <v>kr</v>
      </c>
      <c r="P193" s="45" t="str">
        <f t="shared" si="45"/>
        <v>lr</v>
      </c>
      <c r="Q193" s="45" t="str">
        <f t="shared" si="46"/>
        <v>mr</v>
      </c>
      <c r="R193" s="45" t="str">
        <f t="shared" si="47"/>
        <v>nr</v>
      </c>
      <c r="S193" s="45" t="str">
        <f t="shared" si="48"/>
        <v>or</v>
      </c>
      <c r="T193" s="45" t="str">
        <f t="shared" si="49"/>
        <v>pr</v>
      </c>
      <c r="U193" s="45" t="str">
        <f t="shared" si="50"/>
        <v>qr</v>
      </c>
      <c r="V193" s="45" t="str">
        <f t="shared" si="51"/>
        <v>rr</v>
      </c>
      <c r="W193" s="45" t="str">
        <f t="shared" si="52"/>
        <v>sr</v>
      </c>
      <c r="X193" s="45" t="str">
        <f t="shared" si="53"/>
        <v>tr</v>
      </c>
      <c r="Y193" s="45" t="str">
        <f t="shared" si="54"/>
        <v>ur</v>
      </c>
      <c r="Z193" s="45" t="str">
        <f t="shared" si="55"/>
        <v>vr</v>
      </c>
      <c r="AA193" s="45" t="str">
        <f t="shared" si="56"/>
        <v>wr</v>
      </c>
      <c r="AB193" s="45" t="str">
        <f t="shared" si="57"/>
        <v>xr</v>
      </c>
    </row>
    <row r="194" spans="2:28" ht="12.75">
      <c r="B194">
        <v>8</v>
      </c>
      <c r="C194" s="43" t="s">
        <v>424</v>
      </c>
      <c r="E194" s="45" t="str">
        <f t="shared" si="34"/>
        <v>aq</v>
      </c>
      <c r="F194" s="45" t="str">
        <f t="shared" si="35"/>
        <v>bq</v>
      </c>
      <c r="G194" s="45" t="str">
        <f t="shared" si="36"/>
        <v>cq</v>
      </c>
      <c r="H194" s="45" t="str">
        <f t="shared" si="37"/>
        <v>dq</v>
      </c>
      <c r="I194" s="45" t="str">
        <f t="shared" si="38"/>
        <v>eq</v>
      </c>
      <c r="J194" s="45" t="str">
        <f t="shared" si="39"/>
        <v>fq</v>
      </c>
      <c r="K194" s="45" t="str">
        <f t="shared" si="40"/>
        <v>gq</v>
      </c>
      <c r="L194" s="45" t="str">
        <f t="shared" si="41"/>
        <v>hq</v>
      </c>
      <c r="M194" s="45" t="str">
        <f t="shared" si="42"/>
        <v>Iq</v>
      </c>
      <c r="N194" s="45" t="str">
        <f t="shared" si="43"/>
        <v>jq</v>
      </c>
      <c r="O194" s="45" t="str">
        <f t="shared" si="44"/>
        <v>kq</v>
      </c>
      <c r="P194" s="45" t="str">
        <f t="shared" si="45"/>
        <v>lq</v>
      </c>
      <c r="Q194" s="45" t="str">
        <f t="shared" si="46"/>
        <v>mq</v>
      </c>
      <c r="R194" s="45" t="str">
        <f t="shared" si="47"/>
        <v>nq</v>
      </c>
      <c r="S194" s="45" t="str">
        <f t="shared" si="48"/>
        <v>oq</v>
      </c>
      <c r="T194" s="45" t="str">
        <f t="shared" si="49"/>
        <v>pq</v>
      </c>
      <c r="U194" s="45" t="str">
        <f t="shared" si="50"/>
        <v>qq</v>
      </c>
      <c r="V194" s="45" t="str">
        <f t="shared" si="51"/>
        <v>rq</v>
      </c>
      <c r="W194" s="45" t="str">
        <f t="shared" si="52"/>
        <v>sq</v>
      </c>
      <c r="X194" s="45" t="str">
        <f t="shared" si="53"/>
        <v>tq</v>
      </c>
      <c r="Y194" s="45" t="str">
        <f t="shared" si="54"/>
        <v>uq</v>
      </c>
      <c r="Z194" s="45" t="str">
        <f t="shared" si="55"/>
        <v>vq</v>
      </c>
      <c r="AA194" s="45" t="str">
        <f t="shared" si="56"/>
        <v>wq</v>
      </c>
      <c r="AB194" s="45" t="str">
        <f t="shared" si="57"/>
        <v>xq</v>
      </c>
    </row>
    <row r="195" spans="2:28" ht="12.75">
      <c r="B195">
        <v>9</v>
      </c>
      <c r="C195" s="43" t="s">
        <v>423</v>
      </c>
      <c r="E195" s="45" t="str">
        <f t="shared" si="34"/>
        <v>ap</v>
      </c>
      <c r="F195" s="45" t="str">
        <f t="shared" si="35"/>
        <v>bp</v>
      </c>
      <c r="G195" s="45" t="str">
        <f t="shared" si="36"/>
        <v>cp</v>
      </c>
      <c r="H195" s="45" t="str">
        <f t="shared" si="37"/>
        <v>dp</v>
      </c>
      <c r="I195" s="45" t="str">
        <f t="shared" si="38"/>
        <v>ep</v>
      </c>
      <c r="J195" s="45" t="str">
        <f t="shared" si="39"/>
        <v>fp</v>
      </c>
      <c r="K195" s="45" t="str">
        <f t="shared" si="40"/>
        <v>gp</v>
      </c>
      <c r="L195" s="45" t="str">
        <f t="shared" si="41"/>
        <v>hp</v>
      </c>
      <c r="M195" s="45" t="str">
        <f t="shared" si="42"/>
        <v>Ip</v>
      </c>
      <c r="N195" s="45" t="str">
        <f t="shared" si="43"/>
        <v>jp</v>
      </c>
      <c r="O195" s="45" t="str">
        <f t="shared" si="44"/>
        <v>kp</v>
      </c>
      <c r="P195" s="45" t="str">
        <f t="shared" si="45"/>
        <v>lp</v>
      </c>
      <c r="Q195" s="45" t="str">
        <f t="shared" si="46"/>
        <v>mp</v>
      </c>
      <c r="R195" s="45" t="str">
        <f t="shared" si="47"/>
        <v>np</v>
      </c>
      <c r="S195" s="45" t="str">
        <f t="shared" si="48"/>
        <v>op</v>
      </c>
      <c r="T195" s="45" t="str">
        <f t="shared" si="49"/>
        <v>pp</v>
      </c>
      <c r="U195" s="45" t="str">
        <f t="shared" si="50"/>
        <v>qp</v>
      </c>
      <c r="V195" s="45" t="str">
        <f t="shared" si="51"/>
        <v>rp</v>
      </c>
      <c r="W195" s="45" t="str">
        <f t="shared" si="52"/>
        <v>sp</v>
      </c>
      <c r="X195" s="45" t="str">
        <f t="shared" si="53"/>
        <v>tp</v>
      </c>
      <c r="Y195" s="45" t="str">
        <f t="shared" si="54"/>
        <v>up</v>
      </c>
      <c r="Z195" s="45" t="str">
        <f t="shared" si="55"/>
        <v>vp</v>
      </c>
      <c r="AA195" s="45" t="str">
        <f t="shared" si="56"/>
        <v>wp</v>
      </c>
      <c r="AB195" s="45" t="str">
        <f t="shared" si="57"/>
        <v>xp</v>
      </c>
    </row>
    <row r="196" spans="2:28" ht="12.75">
      <c r="B196">
        <v>10</v>
      </c>
      <c r="C196" s="43" t="s">
        <v>422</v>
      </c>
      <c r="E196" s="45" t="str">
        <f t="shared" si="34"/>
        <v>ao</v>
      </c>
      <c r="F196" s="45" t="str">
        <f t="shared" si="35"/>
        <v>bo</v>
      </c>
      <c r="G196" s="45" t="str">
        <f t="shared" si="36"/>
        <v>co</v>
      </c>
      <c r="H196" s="45" t="str">
        <f t="shared" si="37"/>
        <v>do</v>
      </c>
      <c r="I196" s="45" t="str">
        <f t="shared" si="38"/>
        <v>eo</v>
      </c>
      <c r="J196" s="45" t="str">
        <f t="shared" si="39"/>
        <v>fo</v>
      </c>
      <c r="K196" s="45" t="str">
        <f t="shared" si="40"/>
        <v>go</v>
      </c>
      <c r="L196" s="45" t="str">
        <f t="shared" si="41"/>
        <v>ho</v>
      </c>
      <c r="M196" s="45" t="str">
        <f t="shared" si="42"/>
        <v>Io</v>
      </c>
      <c r="N196" s="45" t="str">
        <f t="shared" si="43"/>
        <v>jo</v>
      </c>
      <c r="O196" s="45" t="str">
        <f t="shared" si="44"/>
        <v>ko</v>
      </c>
      <c r="P196" s="45" t="str">
        <f t="shared" si="45"/>
        <v>lo</v>
      </c>
      <c r="Q196" s="45" t="str">
        <f t="shared" si="46"/>
        <v>mo</v>
      </c>
      <c r="R196" s="45" t="str">
        <f t="shared" si="47"/>
        <v>no</v>
      </c>
      <c r="S196" s="45" t="str">
        <f t="shared" si="48"/>
        <v>oo</v>
      </c>
      <c r="T196" s="45" t="str">
        <f t="shared" si="49"/>
        <v>po</v>
      </c>
      <c r="U196" s="45" t="str">
        <f t="shared" si="50"/>
        <v>qo</v>
      </c>
      <c r="V196" s="45" t="str">
        <f t="shared" si="51"/>
        <v>ro</v>
      </c>
      <c r="W196" s="45" t="str">
        <f t="shared" si="52"/>
        <v>so</v>
      </c>
      <c r="X196" s="45" t="str">
        <f t="shared" si="53"/>
        <v>to</v>
      </c>
      <c r="Y196" s="45" t="str">
        <f t="shared" si="54"/>
        <v>uo</v>
      </c>
      <c r="Z196" s="45" t="str">
        <f t="shared" si="55"/>
        <v>vo</v>
      </c>
      <c r="AA196" s="45" t="str">
        <f t="shared" si="56"/>
        <v>wo</v>
      </c>
      <c r="AB196" s="45" t="str">
        <f t="shared" si="57"/>
        <v>xo</v>
      </c>
    </row>
    <row r="197" spans="2:28" ht="12.75">
      <c r="B197">
        <v>11</v>
      </c>
      <c r="C197" s="43" t="s">
        <v>421</v>
      </c>
      <c r="E197" s="45" t="str">
        <f t="shared" si="34"/>
        <v>an</v>
      </c>
      <c r="F197" s="45" t="str">
        <f t="shared" si="35"/>
        <v>bn</v>
      </c>
      <c r="G197" s="45" t="str">
        <f t="shared" si="36"/>
        <v>cn</v>
      </c>
      <c r="H197" s="45" t="str">
        <f t="shared" si="37"/>
        <v>dn</v>
      </c>
      <c r="I197" s="45" t="str">
        <f t="shared" si="38"/>
        <v>en</v>
      </c>
      <c r="J197" s="45" t="str">
        <f t="shared" si="39"/>
        <v>fn</v>
      </c>
      <c r="K197" s="45" t="str">
        <f t="shared" si="40"/>
        <v>gn</v>
      </c>
      <c r="L197" s="45" t="str">
        <f t="shared" si="41"/>
        <v>hn</v>
      </c>
      <c r="M197" s="45" t="str">
        <f t="shared" si="42"/>
        <v>In</v>
      </c>
      <c r="N197" s="45" t="str">
        <f t="shared" si="43"/>
        <v>jn</v>
      </c>
      <c r="O197" s="45" t="str">
        <f t="shared" si="44"/>
        <v>kn</v>
      </c>
      <c r="P197" s="45" t="str">
        <f t="shared" si="45"/>
        <v>ln</v>
      </c>
      <c r="Q197" s="45" t="str">
        <f t="shared" si="46"/>
        <v>mn</v>
      </c>
      <c r="R197" s="45" t="str">
        <f t="shared" si="47"/>
        <v>nn</v>
      </c>
      <c r="S197" s="45" t="str">
        <f t="shared" si="48"/>
        <v>on</v>
      </c>
      <c r="T197" s="45" t="str">
        <f t="shared" si="49"/>
        <v>pn</v>
      </c>
      <c r="U197" s="45" t="str">
        <f t="shared" si="50"/>
        <v>qn</v>
      </c>
      <c r="V197" s="45" t="str">
        <f t="shared" si="51"/>
        <v>rn</v>
      </c>
      <c r="W197" s="45" t="str">
        <f t="shared" si="52"/>
        <v>sn</v>
      </c>
      <c r="X197" s="45" t="str">
        <f t="shared" si="53"/>
        <v>tn</v>
      </c>
      <c r="Y197" s="45" t="str">
        <f t="shared" si="54"/>
        <v>un</v>
      </c>
      <c r="Z197" s="45" t="str">
        <f t="shared" si="55"/>
        <v>vn</v>
      </c>
      <c r="AA197" s="45" t="str">
        <f t="shared" si="56"/>
        <v>wn</v>
      </c>
      <c r="AB197" s="45" t="str">
        <f t="shared" si="57"/>
        <v>xn</v>
      </c>
    </row>
    <row r="198" spans="2:28" ht="12.75">
      <c r="B198">
        <v>12</v>
      </c>
      <c r="C198" s="43" t="s">
        <v>420</v>
      </c>
      <c r="E198" s="45" t="str">
        <f t="shared" si="34"/>
        <v>am</v>
      </c>
      <c r="F198" s="45" t="str">
        <f t="shared" si="35"/>
        <v>bm</v>
      </c>
      <c r="G198" s="45" t="str">
        <f t="shared" si="36"/>
        <v>cm</v>
      </c>
      <c r="H198" s="45" t="str">
        <f t="shared" si="37"/>
        <v>dm</v>
      </c>
      <c r="I198" s="45" t="str">
        <f t="shared" si="38"/>
        <v>em</v>
      </c>
      <c r="J198" s="45" t="str">
        <f t="shared" si="39"/>
        <v>fm</v>
      </c>
      <c r="K198" s="45" t="str">
        <f t="shared" si="40"/>
        <v>gm</v>
      </c>
      <c r="L198" s="45" t="str">
        <f t="shared" si="41"/>
        <v>hm</v>
      </c>
      <c r="M198" s="45" t="str">
        <f t="shared" si="42"/>
        <v>Im</v>
      </c>
      <c r="N198" s="45" t="str">
        <f t="shared" si="43"/>
        <v>jm</v>
      </c>
      <c r="O198" s="45" t="str">
        <f t="shared" si="44"/>
        <v>km</v>
      </c>
      <c r="P198" s="45" t="str">
        <f t="shared" si="45"/>
        <v>lm</v>
      </c>
      <c r="Q198" s="45" t="str">
        <f t="shared" si="46"/>
        <v>mm</v>
      </c>
      <c r="R198" s="45" t="str">
        <f t="shared" si="47"/>
        <v>nm</v>
      </c>
      <c r="S198" s="45" t="str">
        <f t="shared" si="48"/>
        <v>om</v>
      </c>
      <c r="T198" s="45" t="str">
        <f t="shared" si="49"/>
        <v>pm</v>
      </c>
      <c r="U198" s="45" t="str">
        <f t="shared" si="50"/>
        <v>qm</v>
      </c>
      <c r="V198" s="45" t="str">
        <f t="shared" si="51"/>
        <v>rm</v>
      </c>
      <c r="W198" s="45" t="str">
        <f t="shared" si="52"/>
        <v>sm</v>
      </c>
      <c r="X198" s="45" t="str">
        <f t="shared" si="53"/>
        <v>tm</v>
      </c>
      <c r="Y198" s="45" t="str">
        <f t="shared" si="54"/>
        <v>um</v>
      </c>
      <c r="Z198" s="45" t="str">
        <f t="shared" si="55"/>
        <v>vm</v>
      </c>
      <c r="AA198" s="45" t="str">
        <f t="shared" si="56"/>
        <v>wm</v>
      </c>
      <c r="AB198" s="45" t="str">
        <f t="shared" si="57"/>
        <v>xm</v>
      </c>
    </row>
    <row r="199" spans="2:28" ht="12.75">
      <c r="B199">
        <v>13</v>
      </c>
      <c r="C199" s="43" t="s">
        <v>419</v>
      </c>
      <c r="E199" s="45" t="str">
        <f t="shared" si="34"/>
        <v>al</v>
      </c>
      <c r="F199" s="45" t="str">
        <f t="shared" si="35"/>
        <v>bl</v>
      </c>
      <c r="G199" s="45" t="str">
        <f t="shared" si="36"/>
        <v>cl</v>
      </c>
      <c r="H199" s="45" t="str">
        <f t="shared" si="37"/>
        <v>dl</v>
      </c>
      <c r="I199" s="45" t="str">
        <f t="shared" si="38"/>
        <v>el</v>
      </c>
      <c r="J199" s="45" t="str">
        <f t="shared" si="39"/>
        <v>fl</v>
      </c>
      <c r="K199" s="45" t="str">
        <f t="shared" si="40"/>
        <v>gl</v>
      </c>
      <c r="L199" s="45" t="str">
        <f t="shared" si="41"/>
        <v>hl</v>
      </c>
      <c r="M199" s="45" t="str">
        <f t="shared" si="42"/>
        <v>Il</v>
      </c>
      <c r="N199" s="45" t="str">
        <f t="shared" si="43"/>
        <v>jl</v>
      </c>
      <c r="O199" s="45" t="str">
        <f t="shared" si="44"/>
        <v>kl</v>
      </c>
      <c r="P199" s="45" t="str">
        <f t="shared" si="45"/>
        <v>ll</v>
      </c>
      <c r="Q199" s="45" t="str">
        <f t="shared" si="46"/>
        <v>ml</v>
      </c>
      <c r="R199" s="45" t="str">
        <f t="shared" si="47"/>
        <v>nl</v>
      </c>
      <c r="S199" s="45" t="str">
        <f t="shared" si="48"/>
        <v>ol</v>
      </c>
      <c r="T199" s="45" t="str">
        <f t="shared" si="49"/>
        <v>pl</v>
      </c>
      <c r="U199" s="45" t="str">
        <f t="shared" si="50"/>
        <v>ql</v>
      </c>
      <c r="V199" s="45" t="str">
        <f t="shared" si="51"/>
        <v>rl</v>
      </c>
      <c r="W199" s="45" t="str">
        <f t="shared" si="52"/>
        <v>sl</v>
      </c>
      <c r="X199" s="45" t="str">
        <f t="shared" si="53"/>
        <v>tl</v>
      </c>
      <c r="Y199" s="45" t="str">
        <f t="shared" si="54"/>
        <v>ul</v>
      </c>
      <c r="Z199" s="45" t="str">
        <f t="shared" si="55"/>
        <v>vl</v>
      </c>
      <c r="AA199" s="45" t="str">
        <f t="shared" si="56"/>
        <v>wl</v>
      </c>
      <c r="AB199" s="45" t="str">
        <f t="shared" si="57"/>
        <v>xl</v>
      </c>
    </row>
    <row r="200" spans="2:28" ht="12.75">
      <c r="B200">
        <v>14</v>
      </c>
      <c r="C200" s="43" t="s">
        <v>418</v>
      </c>
      <c r="E200" s="45" t="str">
        <f t="shared" si="34"/>
        <v>ak</v>
      </c>
      <c r="F200" s="45" t="str">
        <f t="shared" si="35"/>
        <v>bk</v>
      </c>
      <c r="G200" s="45" t="str">
        <f t="shared" si="36"/>
        <v>ck</v>
      </c>
      <c r="H200" s="45" t="str">
        <f t="shared" si="37"/>
        <v>dk</v>
      </c>
      <c r="I200" s="45" t="str">
        <f t="shared" si="38"/>
        <v>ek</v>
      </c>
      <c r="J200" s="45" t="str">
        <f t="shared" si="39"/>
        <v>fk</v>
      </c>
      <c r="K200" s="45" t="str">
        <f t="shared" si="40"/>
        <v>gk</v>
      </c>
      <c r="L200" s="45" t="str">
        <f t="shared" si="41"/>
        <v>hk</v>
      </c>
      <c r="M200" s="45" t="str">
        <f t="shared" si="42"/>
        <v>Ik</v>
      </c>
      <c r="N200" s="45" t="str">
        <f t="shared" si="43"/>
        <v>jk</v>
      </c>
      <c r="O200" s="45" t="str">
        <f t="shared" si="44"/>
        <v>kk</v>
      </c>
      <c r="P200" s="45" t="str">
        <f t="shared" si="45"/>
        <v>lk</v>
      </c>
      <c r="Q200" s="45" t="str">
        <f t="shared" si="46"/>
        <v>mk</v>
      </c>
      <c r="R200" s="45" t="str">
        <f t="shared" si="47"/>
        <v>nk</v>
      </c>
      <c r="S200" s="45" t="str">
        <f t="shared" si="48"/>
        <v>ok</v>
      </c>
      <c r="T200" s="45" t="str">
        <f t="shared" si="49"/>
        <v>pk</v>
      </c>
      <c r="U200" s="45" t="str">
        <f t="shared" si="50"/>
        <v>qk</v>
      </c>
      <c r="V200" s="45" t="str">
        <f t="shared" si="51"/>
        <v>rk</v>
      </c>
      <c r="W200" s="45" t="str">
        <f t="shared" si="52"/>
        <v>sk</v>
      </c>
      <c r="X200" s="45" t="str">
        <f t="shared" si="53"/>
        <v>tk</v>
      </c>
      <c r="Y200" s="45" t="str">
        <f t="shared" si="54"/>
        <v>uk</v>
      </c>
      <c r="Z200" s="45" t="str">
        <f t="shared" si="55"/>
        <v>vk</v>
      </c>
      <c r="AA200" s="45" t="str">
        <f t="shared" si="56"/>
        <v>wk</v>
      </c>
      <c r="AB200" s="45" t="str">
        <f t="shared" si="57"/>
        <v>xk</v>
      </c>
    </row>
    <row r="201" spans="2:28" ht="12.75">
      <c r="B201">
        <v>15</v>
      </c>
      <c r="C201" s="43" t="s">
        <v>417</v>
      </c>
      <c r="E201" s="45" t="str">
        <f t="shared" si="34"/>
        <v>aj</v>
      </c>
      <c r="F201" s="45" t="str">
        <f t="shared" si="35"/>
        <v>bj</v>
      </c>
      <c r="G201" s="45" t="str">
        <f t="shared" si="36"/>
        <v>cj</v>
      </c>
      <c r="H201" s="45" t="str">
        <f t="shared" si="37"/>
        <v>dj</v>
      </c>
      <c r="I201" s="45" t="str">
        <f t="shared" si="38"/>
        <v>ej</v>
      </c>
      <c r="J201" s="45" t="str">
        <f t="shared" si="39"/>
        <v>fj</v>
      </c>
      <c r="K201" s="45" t="str">
        <f t="shared" si="40"/>
        <v>gj</v>
      </c>
      <c r="L201" s="45" t="str">
        <f t="shared" si="41"/>
        <v>hj</v>
      </c>
      <c r="M201" s="45" t="str">
        <f t="shared" si="42"/>
        <v>Ij</v>
      </c>
      <c r="N201" s="45" t="str">
        <f t="shared" si="43"/>
        <v>jj</v>
      </c>
      <c r="O201" s="45" t="str">
        <f t="shared" si="44"/>
        <v>kj</v>
      </c>
      <c r="P201" s="45" t="str">
        <f t="shared" si="45"/>
        <v>lj</v>
      </c>
      <c r="Q201" s="45" t="str">
        <f t="shared" si="46"/>
        <v>mj</v>
      </c>
      <c r="R201" s="45" t="str">
        <f t="shared" si="47"/>
        <v>nj</v>
      </c>
      <c r="S201" s="45" t="str">
        <f t="shared" si="48"/>
        <v>oj</v>
      </c>
      <c r="T201" s="45" t="str">
        <f t="shared" si="49"/>
        <v>pj</v>
      </c>
      <c r="U201" s="45" t="str">
        <f t="shared" si="50"/>
        <v>qj</v>
      </c>
      <c r="V201" s="45" t="str">
        <f t="shared" si="51"/>
        <v>rj</v>
      </c>
      <c r="W201" s="45" t="str">
        <f t="shared" si="52"/>
        <v>sj</v>
      </c>
      <c r="X201" s="45" t="str">
        <f t="shared" si="53"/>
        <v>tj</v>
      </c>
      <c r="Y201" s="45" t="str">
        <f t="shared" si="54"/>
        <v>uj</v>
      </c>
      <c r="Z201" s="45" t="str">
        <f t="shared" si="55"/>
        <v>vj</v>
      </c>
      <c r="AA201" s="45" t="str">
        <f t="shared" si="56"/>
        <v>wj</v>
      </c>
      <c r="AB201" s="45" t="str">
        <f t="shared" si="57"/>
        <v>xj</v>
      </c>
    </row>
    <row r="202" spans="2:28" ht="12.75">
      <c r="B202">
        <v>16</v>
      </c>
      <c r="C202" s="43" t="s">
        <v>416</v>
      </c>
      <c r="E202" s="45" t="str">
        <f t="shared" si="34"/>
        <v>aI</v>
      </c>
      <c r="F202" s="45" t="str">
        <f t="shared" si="35"/>
        <v>bI</v>
      </c>
      <c r="G202" s="45" t="str">
        <f t="shared" si="36"/>
        <v>cI</v>
      </c>
      <c r="H202" s="45" t="str">
        <f t="shared" si="37"/>
        <v>dI</v>
      </c>
      <c r="I202" s="45" t="str">
        <f t="shared" si="38"/>
        <v>eI</v>
      </c>
      <c r="J202" s="45" t="str">
        <f t="shared" si="39"/>
        <v>fI</v>
      </c>
      <c r="K202" s="45" t="str">
        <f t="shared" si="40"/>
        <v>gI</v>
      </c>
      <c r="L202" s="45" t="str">
        <f t="shared" si="41"/>
        <v>hI</v>
      </c>
      <c r="M202" s="45" t="str">
        <f t="shared" si="42"/>
        <v>II</v>
      </c>
      <c r="N202" s="45" t="str">
        <f t="shared" si="43"/>
        <v>jI</v>
      </c>
      <c r="O202" s="45" t="str">
        <f t="shared" si="44"/>
        <v>kI</v>
      </c>
      <c r="P202" s="45" t="str">
        <f t="shared" si="45"/>
        <v>lI</v>
      </c>
      <c r="Q202" s="45" t="str">
        <f t="shared" si="46"/>
        <v>mI</v>
      </c>
      <c r="R202" s="45" t="str">
        <f t="shared" si="47"/>
        <v>nI</v>
      </c>
      <c r="S202" s="46" t="str">
        <f t="shared" si="48"/>
        <v>oI</v>
      </c>
      <c r="T202" s="45" t="str">
        <f t="shared" si="49"/>
        <v>pI</v>
      </c>
      <c r="U202" s="45" t="str">
        <f t="shared" si="50"/>
        <v>qI</v>
      </c>
      <c r="V202" s="45" t="str">
        <f t="shared" si="51"/>
        <v>rI</v>
      </c>
      <c r="W202" s="45" t="str">
        <f t="shared" si="52"/>
        <v>sI</v>
      </c>
      <c r="X202" s="45" t="str">
        <f t="shared" si="53"/>
        <v>tI</v>
      </c>
      <c r="Y202" s="45" t="str">
        <f t="shared" si="54"/>
        <v>uI</v>
      </c>
      <c r="Z202" s="45" t="str">
        <f t="shared" si="55"/>
        <v>vI</v>
      </c>
      <c r="AA202" s="45" t="str">
        <f t="shared" si="56"/>
        <v>wI</v>
      </c>
      <c r="AB202" s="45" t="str">
        <f t="shared" si="57"/>
        <v>xI</v>
      </c>
    </row>
    <row r="203" spans="2:28" ht="12.75">
      <c r="B203">
        <v>17</v>
      </c>
      <c r="C203" s="43" t="s">
        <v>415</v>
      </c>
      <c r="E203" s="45" t="str">
        <f t="shared" si="34"/>
        <v>ah</v>
      </c>
      <c r="F203" s="45" t="str">
        <f t="shared" si="35"/>
        <v>bh</v>
      </c>
      <c r="G203" s="45" t="str">
        <f t="shared" si="36"/>
        <v>ch</v>
      </c>
      <c r="H203" s="45" t="str">
        <f t="shared" si="37"/>
        <v>dh</v>
      </c>
      <c r="I203" s="45" t="str">
        <f t="shared" si="38"/>
        <v>eh</v>
      </c>
      <c r="J203" s="45" t="str">
        <f t="shared" si="39"/>
        <v>fh</v>
      </c>
      <c r="K203" s="45" t="str">
        <f t="shared" si="40"/>
        <v>gh</v>
      </c>
      <c r="L203" s="45" t="str">
        <f t="shared" si="41"/>
        <v>hh</v>
      </c>
      <c r="M203" s="45" t="str">
        <f t="shared" si="42"/>
        <v>Ih</v>
      </c>
      <c r="N203" s="45" t="str">
        <f t="shared" si="43"/>
        <v>jh</v>
      </c>
      <c r="O203" s="45" t="str">
        <f t="shared" si="44"/>
        <v>kh</v>
      </c>
      <c r="P203" s="45" t="str">
        <f t="shared" si="45"/>
        <v>lh</v>
      </c>
      <c r="Q203" s="45" t="str">
        <f t="shared" si="46"/>
        <v>mh</v>
      </c>
      <c r="R203" s="45" t="str">
        <f t="shared" si="47"/>
        <v>nh</v>
      </c>
      <c r="S203" s="45" t="str">
        <f t="shared" si="48"/>
        <v>oh</v>
      </c>
      <c r="T203" s="45" t="str">
        <f t="shared" si="49"/>
        <v>ph</v>
      </c>
      <c r="U203" s="45" t="str">
        <f t="shared" si="50"/>
        <v>qh</v>
      </c>
      <c r="V203" s="45" t="str">
        <f t="shared" si="51"/>
        <v>rh</v>
      </c>
      <c r="W203" s="45" t="str">
        <f t="shared" si="52"/>
        <v>sh</v>
      </c>
      <c r="X203" s="45" t="str">
        <f t="shared" si="53"/>
        <v>th</v>
      </c>
      <c r="Y203" s="45" t="str">
        <f t="shared" si="54"/>
        <v>uh</v>
      </c>
      <c r="Z203" s="45" t="str">
        <f t="shared" si="55"/>
        <v>vh</v>
      </c>
      <c r="AA203" s="45" t="str">
        <f t="shared" si="56"/>
        <v>wh</v>
      </c>
      <c r="AB203" s="45" t="str">
        <f t="shared" si="57"/>
        <v>xh</v>
      </c>
    </row>
    <row r="204" spans="2:28" ht="12.75">
      <c r="B204">
        <v>18</v>
      </c>
      <c r="C204" s="43" t="s">
        <v>414</v>
      </c>
      <c r="E204" s="45" t="str">
        <f t="shared" si="34"/>
        <v>ag</v>
      </c>
      <c r="F204" s="45" t="str">
        <f t="shared" si="35"/>
        <v>bg</v>
      </c>
      <c r="G204" s="45" t="str">
        <f t="shared" si="36"/>
        <v>cg</v>
      </c>
      <c r="H204" s="45" t="str">
        <f t="shared" si="37"/>
        <v>dg</v>
      </c>
      <c r="I204" s="45" t="str">
        <f t="shared" si="38"/>
        <v>eg</v>
      </c>
      <c r="J204" s="45" t="str">
        <f t="shared" si="39"/>
        <v>fg</v>
      </c>
      <c r="K204" s="45" t="str">
        <f t="shared" si="40"/>
        <v>gg</v>
      </c>
      <c r="L204" s="45" t="str">
        <f t="shared" si="41"/>
        <v>hg</v>
      </c>
      <c r="M204" s="45" t="str">
        <f t="shared" si="42"/>
        <v>Ig</v>
      </c>
      <c r="N204" s="45" t="str">
        <f t="shared" si="43"/>
        <v>jg</v>
      </c>
      <c r="O204" s="45" t="str">
        <f t="shared" si="44"/>
        <v>kg</v>
      </c>
      <c r="P204" s="45" t="str">
        <f t="shared" si="45"/>
        <v>lg</v>
      </c>
      <c r="Q204" s="45" t="str">
        <f t="shared" si="46"/>
        <v>mg</v>
      </c>
      <c r="R204" s="45" t="str">
        <f t="shared" si="47"/>
        <v>ng</v>
      </c>
      <c r="S204" s="45" t="str">
        <f t="shared" si="48"/>
        <v>og</v>
      </c>
      <c r="T204" s="45" t="str">
        <f t="shared" si="49"/>
        <v>pg</v>
      </c>
      <c r="U204" s="45" t="str">
        <f t="shared" si="50"/>
        <v>qg</v>
      </c>
      <c r="V204" s="45" t="str">
        <f t="shared" si="51"/>
        <v>rg</v>
      </c>
      <c r="W204" s="45" t="str">
        <f t="shared" si="52"/>
        <v>sg</v>
      </c>
      <c r="X204" s="45" t="str">
        <f t="shared" si="53"/>
        <v>tg</v>
      </c>
      <c r="Y204" s="45" t="str">
        <f t="shared" si="54"/>
        <v>ug</v>
      </c>
      <c r="Z204" s="45" t="str">
        <f t="shared" si="55"/>
        <v>vg</v>
      </c>
      <c r="AA204" s="45" t="str">
        <f t="shared" si="56"/>
        <v>wg</v>
      </c>
      <c r="AB204" s="45" t="str">
        <f t="shared" si="57"/>
        <v>xg</v>
      </c>
    </row>
    <row r="205" spans="2:28" ht="12.75">
      <c r="B205">
        <v>19</v>
      </c>
      <c r="C205" s="43" t="s">
        <v>413</v>
      </c>
      <c r="E205" s="45" t="str">
        <f t="shared" si="34"/>
        <v>af</v>
      </c>
      <c r="F205" s="45" t="str">
        <f t="shared" si="35"/>
        <v>bf</v>
      </c>
      <c r="G205" s="45" t="str">
        <f t="shared" si="36"/>
        <v>cf</v>
      </c>
      <c r="H205" s="45" t="str">
        <f t="shared" si="37"/>
        <v>df</v>
      </c>
      <c r="I205" s="45" t="str">
        <f t="shared" si="38"/>
        <v>ef</v>
      </c>
      <c r="J205" s="45" t="str">
        <f t="shared" si="39"/>
        <v>ff</v>
      </c>
      <c r="K205" s="45" t="str">
        <f t="shared" si="40"/>
        <v>gf</v>
      </c>
      <c r="L205" s="45" t="str">
        <f t="shared" si="41"/>
        <v>hf</v>
      </c>
      <c r="M205" s="45" t="str">
        <f t="shared" si="42"/>
        <v>If</v>
      </c>
      <c r="N205" s="45" t="str">
        <f t="shared" si="43"/>
        <v>jf</v>
      </c>
      <c r="O205" s="45" t="str">
        <f t="shared" si="44"/>
        <v>kf</v>
      </c>
      <c r="P205" s="45" t="str">
        <f t="shared" si="45"/>
        <v>lf</v>
      </c>
      <c r="Q205" s="45" t="str">
        <f t="shared" si="46"/>
        <v>mf</v>
      </c>
      <c r="R205" s="45" t="str">
        <f t="shared" si="47"/>
        <v>nf</v>
      </c>
      <c r="S205" s="45" t="str">
        <f t="shared" si="48"/>
        <v>of</v>
      </c>
      <c r="T205" s="45" t="str">
        <f t="shared" si="49"/>
        <v>pf</v>
      </c>
      <c r="U205" s="45" t="str">
        <f t="shared" si="50"/>
        <v>qf</v>
      </c>
      <c r="V205" s="45" t="str">
        <f t="shared" si="51"/>
        <v>rf</v>
      </c>
      <c r="W205" s="45" t="str">
        <f t="shared" si="52"/>
        <v>sf</v>
      </c>
      <c r="X205" s="45" t="str">
        <f t="shared" si="53"/>
        <v>tf</v>
      </c>
      <c r="Y205" s="45" t="str">
        <f t="shared" si="54"/>
        <v>uf</v>
      </c>
      <c r="Z205" s="45" t="str">
        <f t="shared" si="55"/>
        <v>vf</v>
      </c>
      <c r="AA205" s="45" t="str">
        <f t="shared" si="56"/>
        <v>wf</v>
      </c>
      <c r="AB205" s="45" t="str">
        <f t="shared" si="57"/>
        <v>xf</v>
      </c>
    </row>
    <row r="206" spans="2:28" ht="12.75">
      <c r="B206">
        <v>20</v>
      </c>
      <c r="C206" s="43" t="s">
        <v>412</v>
      </c>
      <c r="E206" s="45" t="str">
        <f t="shared" si="34"/>
        <v>ae</v>
      </c>
      <c r="F206" s="45" t="str">
        <f t="shared" si="35"/>
        <v>be</v>
      </c>
      <c r="G206" s="45" t="str">
        <f t="shared" si="36"/>
        <v>ce</v>
      </c>
      <c r="H206" s="45" t="str">
        <f t="shared" si="37"/>
        <v>de</v>
      </c>
      <c r="I206" s="45" t="str">
        <f t="shared" si="38"/>
        <v>ee</v>
      </c>
      <c r="J206" s="45" t="str">
        <f t="shared" si="39"/>
        <v>fe</v>
      </c>
      <c r="K206" s="45" t="str">
        <f t="shared" si="40"/>
        <v>ge</v>
      </c>
      <c r="L206" s="45" t="str">
        <f t="shared" si="41"/>
        <v>he</v>
      </c>
      <c r="M206" s="45" t="str">
        <f t="shared" si="42"/>
        <v>Ie</v>
      </c>
      <c r="N206" s="45" t="str">
        <f t="shared" si="43"/>
        <v>je</v>
      </c>
      <c r="O206" s="45" t="str">
        <f t="shared" si="44"/>
        <v>ke</v>
      </c>
      <c r="P206" s="45" t="str">
        <f t="shared" si="45"/>
        <v>le</v>
      </c>
      <c r="Q206" s="45" t="str">
        <f t="shared" si="46"/>
        <v>me</v>
      </c>
      <c r="R206" s="45" t="str">
        <f t="shared" si="47"/>
        <v>ne</v>
      </c>
      <c r="S206" s="45" t="str">
        <f t="shared" si="48"/>
        <v>oe</v>
      </c>
      <c r="T206" s="45" t="str">
        <f t="shared" si="49"/>
        <v>pe</v>
      </c>
      <c r="U206" s="45" t="str">
        <f t="shared" si="50"/>
        <v>qe</v>
      </c>
      <c r="V206" s="45" t="str">
        <f t="shared" si="51"/>
        <v>re</v>
      </c>
      <c r="W206" s="45" t="str">
        <f t="shared" si="52"/>
        <v>se</v>
      </c>
      <c r="X206" s="45" t="str">
        <f t="shared" si="53"/>
        <v>te</v>
      </c>
      <c r="Y206" s="45" t="str">
        <f t="shared" si="54"/>
        <v>ue</v>
      </c>
      <c r="Z206" s="45" t="str">
        <f t="shared" si="55"/>
        <v>ve</v>
      </c>
      <c r="AA206" s="45" t="str">
        <f t="shared" si="56"/>
        <v>we</v>
      </c>
      <c r="AB206" s="45" t="str">
        <f t="shared" si="57"/>
        <v>xe</v>
      </c>
    </row>
    <row r="207" spans="2:28" ht="12.75">
      <c r="B207">
        <v>21</v>
      </c>
      <c r="C207" s="43" t="s">
        <v>411</v>
      </c>
      <c r="E207" s="45" t="str">
        <f t="shared" si="34"/>
        <v>ad</v>
      </c>
      <c r="F207" s="45" t="str">
        <f t="shared" si="35"/>
        <v>bd</v>
      </c>
      <c r="G207" s="45" t="str">
        <f t="shared" si="36"/>
        <v>cd</v>
      </c>
      <c r="H207" s="45" t="str">
        <f t="shared" si="37"/>
        <v>dd</v>
      </c>
      <c r="I207" s="45" t="str">
        <f t="shared" si="38"/>
        <v>ed</v>
      </c>
      <c r="J207" s="45" t="str">
        <f t="shared" si="39"/>
        <v>fd</v>
      </c>
      <c r="K207" s="45" t="str">
        <f t="shared" si="40"/>
        <v>gd</v>
      </c>
      <c r="L207" s="45" t="str">
        <f t="shared" si="41"/>
        <v>hd</v>
      </c>
      <c r="M207" s="45" t="str">
        <f t="shared" si="42"/>
        <v>Id</v>
      </c>
      <c r="N207" s="45" t="str">
        <f t="shared" si="43"/>
        <v>jd</v>
      </c>
      <c r="O207" s="45" t="str">
        <f t="shared" si="44"/>
        <v>kd</v>
      </c>
      <c r="P207" s="45" t="str">
        <f t="shared" si="45"/>
        <v>ld</v>
      </c>
      <c r="Q207" s="45" t="str">
        <f t="shared" si="46"/>
        <v>md</v>
      </c>
      <c r="R207" s="45" t="str">
        <f t="shared" si="47"/>
        <v>nd</v>
      </c>
      <c r="S207" s="45" t="str">
        <f t="shared" si="48"/>
        <v>od</v>
      </c>
      <c r="T207" s="45" t="str">
        <f t="shared" si="49"/>
        <v>pd</v>
      </c>
      <c r="U207" s="45" t="str">
        <f t="shared" si="50"/>
        <v>qd</v>
      </c>
      <c r="V207" s="45" t="str">
        <f t="shared" si="51"/>
        <v>rd</v>
      </c>
      <c r="W207" s="45" t="str">
        <f t="shared" si="52"/>
        <v>sd</v>
      </c>
      <c r="X207" s="45" t="str">
        <f t="shared" si="53"/>
        <v>td</v>
      </c>
      <c r="Y207" s="45" t="str">
        <f t="shared" si="54"/>
        <v>ud</v>
      </c>
      <c r="Z207" s="45" t="str">
        <f t="shared" si="55"/>
        <v>vd</v>
      </c>
      <c r="AA207" s="45" t="str">
        <f t="shared" si="56"/>
        <v>wd</v>
      </c>
      <c r="AB207" s="45" t="str">
        <f t="shared" si="57"/>
        <v>xd</v>
      </c>
    </row>
    <row r="208" spans="2:28" ht="12.75">
      <c r="B208">
        <v>22</v>
      </c>
      <c r="C208" s="43" t="s">
        <v>410</v>
      </c>
      <c r="E208" s="45" t="str">
        <f t="shared" si="34"/>
        <v>ac</v>
      </c>
      <c r="F208" s="45" t="str">
        <f t="shared" si="35"/>
        <v>bc</v>
      </c>
      <c r="G208" s="45" t="str">
        <f t="shared" si="36"/>
        <v>cc</v>
      </c>
      <c r="H208" s="45" t="str">
        <f t="shared" si="37"/>
        <v>dc</v>
      </c>
      <c r="I208" s="45" t="str">
        <f t="shared" si="38"/>
        <v>ec</v>
      </c>
      <c r="J208" s="45" t="str">
        <f t="shared" si="39"/>
        <v>fc</v>
      </c>
      <c r="K208" s="45" t="str">
        <f t="shared" si="40"/>
        <v>gc</v>
      </c>
      <c r="L208" s="45" t="str">
        <f t="shared" si="41"/>
        <v>hc</v>
      </c>
      <c r="M208" s="45" t="str">
        <f t="shared" si="42"/>
        <v>Ic</v>
      </c>
      <c r="N208" s="45" t="str">
        <f t="shared" si="43"/>
        <v>jc</v>
      </c>
      <c r="O208" s="45" t="str">
        <f t="shared" si="44"/>
        <v>kc</v>
      </c>
      <c r="P208" s="45" t="str">
        <f t="shared" si="45"/>
        <v>lc</v>
      </c>
      <c r="Q208" s="45" t="str">
        <f t="shared" si="46"/>
        <v>mc</v>
      </c>
      <c r="R208" s="45" t="str">
        <f t="shared" si="47"/>
        <v>nc</v>
      </c>
      <c r="S208" s="45" t="str">
        <f t="shared" si="48"/>
        <v>oc</v>
      </c>
      <c r="T208" s="45" t="str">
        <f t="shared" si="49"/>
        <v>pc</v>
      </c>
      <c r="U208" s="45" t="str">
        <f t="shared" si="50"/>
        <v>qc</v>
      </c>
      <c r="V208" s="45" t="str">
        <f t="shared" si="51"/>
        <v>rc</v>
      </c>
      <c r="W208" s="45" t="str">
        <f t="shared" si="52"/>
        <v>sc</v>
      </c>
      <c r="X208" s="45" t="str">
        <f t="shared" si="53"/>
        <v>tc</v>
      </c>
      <c r="Y208" s="45" t="str">
        <f t="shared" si="54"/>
        <v>uc</v>
      </c>
      <c r="Z208" s="45" t="str">
        <f t="shared" si="55"/>
        <v>vc</v>
      </c>
      <c r="AA208" s="45" t="str">
        <f t="shared" si="56"/>
        <v>wc</v>
      </c>
      <c r="AB208" s="45" t="str">
        <f t="shared" si="57"/>
        <v>xc</v>
      </c>
    </row>
    <row r="209" spans="2:28" ht="12.75">
      <c r="B209">
        <v>23</v>
      </c>
      <c r="C209" s="43" t="s">
        <v>409</v>
      </c>
      <c r="E209" s="45" t="str">
        <f t="shared" si="34"/>
        <v>ab</v>
      </c>
      <c r="F209" s="45" t="str">
        <f t="shared" si="35"/>
        <v>bb</v>
      </c>
      <c r="G209" s="45" t="str">
        <f t="shared" si="36"/>
        <v>cb</v>
      </c>
      <c r="H209" s="45" t="str">
        <f t="shared" si="37"/>
        <v>db</v>
      </c>
      <c r="I209" s="45" t="str">
        <f t="shared" si="38"/>
        <v>eb</v>
      </c>
      <c r="J209" s="45" t="str">
        <f t="shared" si="39"/>
        <v>fb</v>
      </c>
      <c r="K209" s="45" t="str">
        <f t="shared" si="40"/>
        <v>gb</v>
      </c>
      <c r="L209" s="45" t="str">
        <f t="shared" si="41"/>
        <v>hb</v>
      </c>
      <c r="M209" s="45" t="str">
        <f t="shared" si="42"/>
        <v>Ib</v>
      </c>
      <c r="N209" s="45" t="str">
        <f t="shared" si="43"/>
        <v>jb</v>
      </c>
      <c r="O209" s="45" t="str">
        <f t="shared" si="44"/>
        <v>kb</v>
      </c>
      <c r="P209" s="45" t="str">
        <f t="shared" si="45"/>
        <v>lb</v>
      </c>
      <c r="Q209" s="45" t="str">
        <f t="shared" si="46"/>
        <v>mb</v>
      </c>
      <c r="R209" s="45" t="str">
        <f t="shared" si="47"/>
        <v>nb</v>
      </c>
      <c r="S209" s="45" t="str">
        <f t="shared" si="48"/>
        <v>ob</v>
      </c>
      <c r="T209" s="45" t="str">
        <f t="shared" si="49"/>
        <v>pb</v>
      </c>
      <c r="U209" s="45" t="str">
        <f t="shared" si="50"/>
        <v>qb</v>
      </c>
      <c r="V209" s="45" t="str">
        <f t="shared" si="51"/>
        <v>rb</v>
      </c>
      <c r="W209" s="45" t="str">
        <f t="shared" si="52"/>
        <v>sb</v>
      </c>
      <c r="X209" s="45" t="str">
        <f t="shared" si="53"/>
        <v>tb</v>
      </c>
      <c r="Y209" s="45" t="str">
        <f t="shared" si="54"/>
        <v>ub</v>
      </c>
      <c r="Z209" s="45" t="str">
        <f t="shared" si="55"/>
        <v>vb</v>
      </c>
      <c r="AA209" s="45" t="str">
        <f t="shared" si="56"/>
        <v>wb</v>
      </c>
      <c r="AB209" s="45" t="str">
        <f t="shared" si="57"/>
        <v>xb</v>
      </c>
    </row>
    <row r="210" spans="2:28" ht="12.75">
      <c r="B210">
        <v>24</v>
      </c>
      <c r="C210" s="43" t="s">
        <v>408</v>
      </c>
      <c r="E210" s="45" t="str">
        <f t="shared" si="34"/>
        <v>aa</v>
      </c>
      <c r="F210" s="45" t="str">
        <f t="shared" si="35"/>
        <v>ba</v>
      </c>
      <c r="G210" s="45" t="str">
        <f t="shared" si="36"/>
        <v>ca</v>
      </c>
      <c r="H210" s="45" t="str">
        <f t="shared" si="37"/>
        <v>da</v>
      </c>
      <c r="I210" s="45" t="str">
        <f t="shared" si="38"/>
        <v>ea</v>
      </c>
      <c r="J210" s="45" t="str">
        <f t="shared" si="39"/>
        <v>fa</v>
      </c>
      <c r="K210" s="45" t="str">
        <f t="shared" si="40"/>
        <v>ga</v>
      </c>
      <c r="L210" s="45" t="str">
        <f t="shared" si="41"/>
        <v>ha</v>
      </c>
      <c r="M210" s="45" t="str">
        <f t="shared" si="42"/>
        <v>Ia</v>
      </c>
      <c r="N210" s="45" t="str">
        <f t="shared" si="43"/>
        <v>ja</v>
      </c>
      <c r="O210" s="45" t="str">
        <f t="shared" si="44"/>
        <v>ka</v>
      </c>
      <c r="P210" s="45" t="str">
        <f t="shared" si="45"/>
        <v>la</v>
      </c>
      <c r="Q210" s="45" t="str">
        <f t="shared" si="46"/>
        <v>ma</v>
      </c>
      <c r="R210" s="45" t="str">
        <f t="shared" si="47"/>
        <v>na</v>
      </c>
      <c r="S210" s="45" t="str">
        <f t="shared" si="48"/>
        <v>oa</v>
      </c>
      <c r="T210" s="45" t="str">
        <f t="shared" si="49"/>
        <v>pa</v>
      </c>
      <c r="U210" s="45" t="str">
        <f t="shared" si="50"/>
        <v>qa</v>
      </c>
      <c r="V210" s="45" t="str">
        <f t="shared" si="51"/>
        <v>ra</v>
      </c>
      <c r="W210" s="45" t="str">
        <f t="shared" si="52"/>
        <v>sa</v>
      </c>
      <c r="X210" s="45" t="str">
        <f t="shared" si="53"/>
        <v>ta</v>
      </c>
      <c r="Y210" s="45" t="str">
        <f t="shared" si="54"/>
        <v>ua</v>
      </c>
      <c r="Z210" s="45" t="str">
        <f t="shared" si="55"/>
        <v>va</v>
      </c>
      <c r="AA210" s="45" t="str">
        <f t="shared" si="56"/>
        <v>wa</v>
      </c>
      <c r="AB210" s="45" t="str">
        <f t="shared" si="57"/>
        <v>xa</v>
      </c>
    </row>
    <row r="211" spans="5:24" ht="12.75">
      <c r="E211" t="s">
        <v>435</v>
      </c>
      <c r="X211" t="s">
        <v>437</v>
      </c>
    </row>
    <row r="213" spans="2:22" ht="12.75">
      <c r="B213" t="s">
        <v>438</v>
      </c>
      <c r="S213" s="47" t="s">
        <v>440</v>
      </c>
      <c r="T213" s="47" t="s">
        <v>441</v>
      </c>
      <c r="U213" s="47" t="s">
        <v>443</v>
      </c>
      <c r="V213" s="47" t="s">
        <v>2</v>
      </c>
    </row>
    <row r="214" spans="14:22" ht="12.75">
      <c r="N214" t="s">
        <v>439</v>
      </c>
      <c r="S214" s="47" t="s">
        <v>442</v>
      </c>
      <c r="T214" s="47" t="s">
        <v>444</v>
      </c>
      <c r="U214" s="47" t="s">
        <v>445</v>
      </c>
      <c r="V214" s="47" t="s">
        <v>3</v>
      </c>
    </row>
    <row r="215" spans="2:14" ht="15">
      <c r="B215" t="s">
        <v>446</v>
      </c>
      <c r="M215" s="48" t="s">
        <v>13</v>
      </c>
      <c r="N215" s="48"/>
    </row>
    <row r="218" ht="12.75">
      <c r="B218" s="156" t="s">
        <v>474</v>
      </c>
    </row>
  </sheetData>
  <sheetProtection password="C486" sheet="1" objects="1" scenarios="1"/>
  <mergeCells count="1">
    <mergeCell ref="F43:G43"/>
  </mergeCells>
  <printOptions/>
  <pageMargins left="0.75" right="0.75" top="1" bottom="1" header="0.5" footer="0.5"/>
  <pageSetup horizontalDpi="600" verticalDpi="600" orientation="portrait" scale="95" r:id="rId2"/>
  <rowBreaks count="3" manualBreakCount="3">
    <brk id="37" max="255" man="1"/>
    <brk id="85" max="255" man="1"/>
    <brk id="1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8"/>
  <sheetViews>
    <sheetView workbookViewId="0" topLeftCell="A1">
      <selection activeCell="D10" sqref="D10"/>
    </sheetView>
  </sheetViews>
  <sheetFormatPr defaultColWidth="9.140625" defaultRowHeight="12.75"/>
  <cols>
    <col min="1" max="1" width="0.9921875" style="0" customWidth="1"/>
    <col min="5" max="5" width="8.00390625" style="0" bestFit="1" customWidth="1"/>
    <col min="6" max="6" width="3.421875" style="0" customWidth="1"/>
    <col min="7" max="7" width="3.00390625" style="0" bestFit="1" customWidth="1"/>
    <col min="8" max="8" width="1.7109375" style="0" bestFit="1" customWidth="1"/>
    <col min="9" max="9" width="3.421875" style="0" customWidth="1"/>
    <col min="10" max="10" width="2.7109375" style="0" bestFit="1" customWidth="1"/>
    <col min="11" max="11" width="2.7109375" style="0" customWidth="1"/>
    <col min="12" max="12" width="4.421875" style="0" customWidth="1"/>
    <col min="13" max="13" width="7.7109375" style="0" customWidth="1"/>
    <col min="14" max="14" width="6.7109375" style="0" customWidth="1"/>
    <col min="15" max="15" width="5.28125" style="0" customWidth="1"/>
    <col min="16" max="16" width="6.28125" style="0" customWidth="1"/>
    <col min="17" max="17" width="8.57421875" style="0" customWidth="1"/>
    <col min="18" max="18" width="4.28125" style="0" customWidth="1"/>
    <col min="19" max="19" width="8.7109375" style="0" customWidth="1"/>
    <col min="20" max="20" width="2.7109375" style="0" customWidth="1"/>
    <col min="21" max="21" width="3.00390625" style="6" customWidth="1"/>
    <col min="22" max="22" width="3.28125" style="6" customWidth="1"/>
    <col min="23" max="23" width="9.00390625" style="0" customWidth="1"/>
    <col min="24" max="24" width="3.28125" style="0" bestFit="1" customWidth="1"/>
    <col min="25" max="25" width="3.28125" style="0" customWidth="1"/>
    <col min="26" max="26" width="1.7109375" style="0" bestFit="1" customWidth="1"/>
    <col min="27" max="27" width="3.00390625" style="0" bestFit="1" customWidth="1"/>
    <col min="28" max="28" width="3.28125" style="0" bestFit="1" customWidth="1"/>
    <col min="29" max="29" width="2.00390625" style="0" bestFit="1" customWidth="1"/>
    <col min="30" max="30" width="1.7109375" style="0" bestFit="1" customWidth="1"/>
    <col min="31" max="31" width="2.00390625" style="0" bestFit="1" customWidth="1"/>
    <col min="32" max="35" width="3.57421875" style="0" customWidth="1"/>
  </cols>
  <sheetData>
    <row r="1" spans="1:24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7"/>
      <c r="V1" s="7"/>
      <c r="W1" s="1"/>
      <c r="X1" s="1"/>
    </row>
    <row r="2" spans="2:38" ht="16.5">
      <c r="B2" s="152" t="s">
        <v>456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24"/>
      <c r="R2" s="24"/>
      <c r="S2" s="24"/>
      <c r="T2" s="24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7"/>
    </row>
    <row r="3" spans="2:20" ht="16.5">
      <c r="B3" s="152" t="s">
        <v>14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4"/>
      <c r="R3" s="24"/>
      <c r="S3" s="24"/>
      <c r="T3" s="24"/>
    </row>
    <row r="4" spans="5:13" ht="13.5" thickBot="1">
      <c r="E4" t="s">
        <v>477</v>
      </c>
      <c r="M4" s="3"/>
    </row>
    <row r="5" spans="2:23" ht="17.25" thickBot="1">
      <c r="B5" s="153" t="s">
        <v>62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27"/>
      <c r="R5" s="27"/>
      <c r="S5" s="27"/>
      <c r="T5" s="27"/>
      <c r="U5" s="11"/>
      <c r="V5" s="11"/>
      <c r="W5" s="6"/>
    </row>
    <row r="6" spans="2:23" ht="16.5">
      <c r="B6" s="183" t="s">
        <v>0</v>
      </c>
      <c r="C6" s="184"/>
      <c r="D6" s="184"/>
      <c r="E6" s="185"/>
      <c r="F6" s="35"/>
      <c r="G6" s="35"/>
      <c r="H6" s="35"/>
      <c r="I6" s="35"/>
      <c r="J6" s="35"/>
      <c r="K6" s="35"/>
      <c r="L6" s="183" t="s">
        <v>1</v>
      </c>
      <c r="M6" s="184"/>
      <c r="N6" s="184"/>
      <c r="O6" s="184"/>
      <c r="P6" s="185"/>
      <c r="Q6" s="27"/>
      <c r="R6" s="27"/>
      <c r="S6" s="27"/>
      <c r="T6" s="27"/>
      <c r="U6" s="11"/>
      <c r="V6" s="11"/>
      <c r="W6" s="6"/>
    </row>
    <row r="7" spans="2:23" ht="12.75">
      <c r="B7" s="29" t="s">
        <v>4</v>
      </c>
      <c r="C7" s="18" t="s">
        <v>5</v>
      </c>
      <c r="D7" s="18" t="s">
        <v>6</v>
      </c>
      <c r="E7" s="30" t="s">
        <v>7</v>
      </c>
      <c r="F7" s="28"/>
      <c r="G7" s="28"/>
      <c r="H7" s="28"/>
      <c r="I7" s="28"/>
      <c r="J7" s="28"/>
      <c r="K7" s="28"/>
      <c r="L7" s="175" t="s">
        <v>4</v>
      </c>
      <c r="M7" s="176"/>
      <c r="N7" s="18" t="s">
        <v>5</v>
      </c>
      <c r="O7" s="18" t="s">
        <v>6</v>
      </c>
      <c r="P7" s="30" t="s">
        <v>7</v>
      </c>
      <c r="Q7" s="7"/>
      <c r="R7" s="7"/>
      <c r="S7" s="7"/>
      <c r="T7" s="7"/>
      <c r="U7" s="7"/>
      <c r="V7" s="7"/>
      <c r="W7" s="6"/>
    </row>
    <row r="8" spans="2:23" ht="12.75">
      <c r="B8" s="159">
        <v>3</v>
      </c>
      <c r="C8" s="160">
        <v>33</v>
      </c>
      <c r="D8" s="160">
        <v>45</v>
      </c>
      <c r="E8" s="161" t="s">
        <v>2</v>
      </c>
      <c r="F8" s="150" t="s">
        <v>66</v>
      </c>
      <c r="G8" s="170"/>
      <c r="H8" s="170"/>
      <c r="I8" s="170"/>
      <c r="J8" s="170"/>
      <c r="K8" s="171"/>
      <c r="L8" s="181">
        <v>114</v>
      </c>
      <c r="M8" s="182"/>
      <c r="N8" s="160">
        <v>42</v>
      </c>
      <c r="O8" s="160">
        <v>30</v>
      </c>
      <c r="P8" s="161" t="s">
        <v>3</v>
      </c>
      <c r="Q8" s="7"/>
      <c r="R8" s="7"/>
      <c r="S8" s="7"/>
      <c r="T8" s="7"/>
      <c r="U8" s="7"/>
      <c r="V8" s="7"/>
      <c r="W8" s="6"/>
    </row>
    <row r="9" spans="2:22" ht="12.75">
      <c r="B9" s="104" t="s">
        <v>4</v>
      </c>
      <c r="C9" s="72" t="s">
        <v>5</v>
      </c>
      <c r="D9" s="72"/>
      <c r="E9" s="105"/>
      <c r="F9" s="34"/>
      <c r="G9" s="34"/>
      <c r="H9" s="34"/>
      <c r="I9" s="34"/>
      <c r="J9" s="34"/>
      <c r="K9" s="36"/>
      <c r="L9" s="186" t="s">
        <v>4</v>
      </c>
      <c r="M9" s="187"/>
      <c r="N9" s="72" t="s">
        <v>5</v>
      </c>
      <c r="O9" s="55"/>
      <c r="P9" s="109"/>
      <c r="Q9" s="1"/>
      <c r="R9" s="1"/>
      <c r="S9" s="1"/>
      <c r="T9" s="1"/>
      <c r="U9" s="7"/>
      <c r="V9" s="7"/>
    </row>
    <row r="10" spans="2:22" ht="16.5">
      <c r="B10" s="106" t="str">
        <f>IF(E8="S","-","")&amp;FIXED(B8,0)</f>
        <v>-3</v>
      </c>
      <c r="C10" s="107" t="str">
        <f>RIGHT("00"&amp;FIXED(C8+(D8/60),2),5)</f>
        <v>33,75</v>
      </c>
      <c r="D10" s="108"/>
      <c r="E10" s="109"/>
      <c r="F10" s="172" t="s">
        <v>70</v>
      </c>
      <c r="G10" s="173"/>
      <c r="H10" s="173"/>
      <c r="I10" s="173"/>
      <c r="J10" s="173"/>
      <c r="K10" s="172"/>
      <c r="L10" s="190" t="str">
        <f>IF(P8="W","-","")&amp;FIXED(L8,0)</f>
        <v>114</v>
      </c>
      <c r="M10" s="191"/>
      <c r="N10" s="107" t="str">
        <f>RIGHT("00"&amp;FIXED(N8+(O8/60),2),5)</f>
        <v>42,50</v>
      </c>
      <c r="O10" s="55"/>
      <c r="P10" s="114"/>
      <c r="Q10" s="14"/>
      <c r="R10" s="14"/>
      <c r="S10" s="14"/>
      <c r="T10" s="14"/>
      <c r="U10" s="7"/>
      <c r="V10" s="7"/>
    </row>
    <row r="11" spans="2:22" ht="16.5" thickBot="1">
      <c r="B11" s="110" t="s">
        <v>65</v>
      </c>
      <c r="C11" s="55"/>
      <c r="D11" s="55"/>
      <c r="E11" s="109"/>
      <c r="F11" s="38" t="s">
        <v>32</v>
      </c>
      <c r="G11" s="148" t="str">
        <f>F26&amp;F29&amp;H26&amp;H29&amp;J26&amp;J29</f>
        <v>OI76ik</v>
      </c>
      <c r="H11" s="149"/>
      <c r="I11" s="149"/>
      <c r="J11" s="149"/>
      <c r="K11" s="28"/>
      <c r="L11" s="110" t="s">
        <v>65</v>
      </c>
      <c r="M11" s="55"/>
      <c r="N11" s="55"/>
      <c r="O11" s="55"/>
      <c r="P11" s="109"/>
      <c r="Q11" s="1"/>
      <c r="R11" s="1"/>
      <c r="S11" s="1"/>
      <c r="T11" s="1"/>
      <c r="U11" s="7"/>
      <c r="V11" s="7"/>
    </row>
    <row r="12" spans="2:22" ht="18" thickBot="1" thickTop="1">
      <c r="B12" s="192">
        <f>IF(E8="N",1,-1)*(B8+(C8/60)+(D8/3600))</f>
        <v>-3.5625</v>
      </c>
      <c r="C12" s="193"/>
      <c r="D12" s="111"/>
      <c r="E12" s="112"/>
      <c r="F12" s="174" t="s">
        <v>69</v>
      </c>
      <c r="G12" s="174"/>
      <c r="H12" s="174"/>
      <c r="I12" s="174"/>
      <c r="J12" s="174"/>
      <c r="K12" s="174"/>
      <c r="L12" s="194">
        <f>IF(P8="E",1,-1)*(L8+(N8/60)+(O8/3600))</f>
        <v>114.70833333333334</v>
      </c>
      <c r="M12" s="195"/>
      <c r="N12" s="195"/>
      <c r="O12" s="111"/>
      <c r="P12" s="112"/>
      <c r="Q12" s="1"/>
      <c r="R12" s="1"/>
      <c r="S12" s="1"/>
      <c r="T12" s="1"/>
      <c r="U12" s="7"/>
      <c r="V12" s="7"/>
    </row>
    <row r="13" spans="2:21" ht="12.75">
      <c r="B13" t="s">
        <v>63</v>
      </c>
      <c r="U13" s="7"/>
    </row>
    <row r="14" spans="2:23" ht="12.75">
      <c r="B14" s="8" t="s">
        <v>67</v>
      </c>
      <c r="C14" s="37"/>
      <c r="D14" t="s">
        <v>457</v>
      </c>
      <c r="U14" s="7"/>
      <c r="V14" s="7"/>
      <c r="W14" s="7"/>
    </row>
    <row r="15" spans="2:23" ht="12.75">
      <c r="B15" s="196" t="s">
        <v>68</v>
      </c>
      <c r="C15" s="197"/>
      <c r="D15" t="s">
        <v>458</v>
      </c>
      <c r="U15" s="7"/>
      <c r="V15" s="7"/>
      <c r="W15" s="7"/>
    </row>
    <row r="16" spans="21:23" ht="12.75">
      <c r="U16" s="7"/>
      <c r="V16" s="7"/>
      <c r="W16" s="7"/>
    </row>
    <row r="17" spans="21:23" ht="12.75">
      <c r="U17" s="7"/>
      <c r="V17" s="7"/>
      <c r="W17" s="7"/>
    </row>
    <row r="18" spans="21:23" ht="12.75">
      <c r="U18" s="7"/>
      <c r="V18" s="7"/>
      <c r="W18" s="7"/>
    </row>
    <row r="19" spans="21:23" ht="12.75">
      <c r="U19" s="7"/>
      <c r="V19" s="7"/>
      <c r="W19" s="7"/>
    </row>
    <row r="20" spans="21:23" ht="12.75">
      <c r="U20" s="7"/>
      <c r="V20" s="7"/>
      <c r="W20" s="7"/>
    </row>
    <row r="21" spans="21:23" ht="12.75">
      <c r="U21" s="7"/>
      <c r="V21" s="7"/>
      <c r="W21" s="7"/>
    </row>
    <row r="22" spans="21:23" ht="12.75">
      <c r="U22" s="7"/>
      <c r="V22" s="7"/>
      <c r="W22" s="7"/>
    </row>
    <row r="23" spans="21:23" ht="12.75">
      <c r="U23" s="7"/>
      <c r="V23" s="7"/>
      <c r="W23" s="7"/>
    </row>
    <row r="24" spans="21:23" ht="12.75">
      <c r="U24" s="7"/>
      <c r="V24" s="7"/>
      <c r="W24" s="7"/>
    </row>
    <row r="25" spans="2:23" ht="12.75">
      <c r="B25" s="199" t="s">
        <v>18</v>
      </c>
      <c r="C25" s="200"/>
      <c r="D25" s="200"/>
      <c r="E25" s="200"/>
      <c r="F25" s="200"/>
      <c r="G25" s="200"/>
      <c r="H25" s="200"/>
      <c r="I25" s="200"/>
      <c r="J25" s="200"/>
      <c r="K25" s="176"/>
      <c r="U25" s="7"/>
      <c r="V25" s="7"/>
      <c r="W25" s="7"/>
    </row>
    <row r="26" spans="2:23" ht="12.75">
      <c r="B26" s="10">
        <f>180+L12</f>
        <v>294.70833333333337</v>
      </c>
      <c r="C26" s="25">
        <f>INT(B26/20)</f>
        <v>14</v>
      </c>
      <c r="D26" s="26">
        <f>INT(B26-(20*C26))/2</f>
        <v>7</v>
      </c>
      <c r="E26" s="125">
        <f>INT((MOD(INT(B26),2)+(B26-((20*C26)+(2*D26))))*12)</f>
        <v>8</v>
      </c>
      <c r="F26" s="198" t="str">
        <f>CHAR(C26+CODE("A"))</f>
        <v>O</v>
      </c>
      <c r="G26" s="198"/>
      <c r="H26" s="198" t="str">
        <f>CHAR(D26+CODE("0"))</f>
        <v>7</v>
      </c>
      <c r="I26" s="198"/>
      <c r="J26" s="198" t="str">
        <f>CHAR(E26+CODE("a"))</f>
        <v>i</v>
      </c>
      <c r="K26" s="198"/>
      <c r="U26" s="7"/>
      <c r="V26" s="7"/>
      <c r="W26" s="7"/>
    </row>
    <row r="27" spans="21:23" ht="12.75">
      <c r="U27" s="7"/>
      <c r="V27" s="7"/>
      <c r="W27" s="7"/>
    </row>
    <row r="28" spans="2:23" ht="12.75">
      <c r="B28" s="199" t="s">
        <v>17</v>
      </c>
      <c r="C28" s="200"/>
      <c r="D28" s="200"/>
      <c r="E28" s="200"/>
      <c r="F28" s="200"/>
      <c r="G28" s="200"/>
      <c r="H28" s="200"/>
      <c r="I28" s="200"/>
      <c r="J28" s="200"/>
      <c r="K28" s="176"/>
      <c r="U28" s="7"/>
      <c r="V28" s="7"/>
      <c r="W28" s="7"/>
    </row>
    <row r="29" spans="2:23" ht="12.75">
      <c r="B29" s="10">
        <f>90+B12</f>
        <v>86.4375</v>
      </c>
      <c r="C29" s="25">
        <f>INT(B29/10)</f>
        <v>8</v>
      </c>
      <c r="D29" s="25">
        <f>INT(B29-(10*C29))</f>
        <v>6</v>
      </c>
      <c r="E29" s="26">
        <f>INT(24*(B29-(10*C29)-D29))</f>
        <v>10</v>
      </c>
      <c r="F29" s="201" t="str">
        <f>CHAR(C29+CODE("A"))</f>
        <v>I</v>
      </c>
      <c r="G29" s="202"/>
      <c r="H29" s="203" t="str">
        <f>CHAR(D29+CODE("0"))</f>
        <v>6</v>
      </c>
      <c r="I29" s="204"/>
      <c r="J29" s="203" t="str">
        <f>CHAR(E29+CODE("a"))</f>
        <v>k</v>
      </c>
      <c r="K29" s="204"/>
      <c r="L29" s="1"/>
      <c r="M29" s="1"/>
      <c r="N29" s="1"/>
      <c r="U29" s="7"/>
      <c r="V29" s="7"/>
      <c r="W29" s="7"/>
    </row>
    <row r="30" spans="2:2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U30" s="7"/>
      <c r="V30" s="7"/>
      <c r="W30" s="7"/>
    </row>
    <row r="31" spans="2:2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U31" s="7"/>
      <c r="V31" s="7"/>
      <c r="W31" s="7"/>
    </row>
    <row r="33" spans="2:35" ht="15.75">
      <c r="B33" s="50" t="s">
        <v>60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1" t="s">
        <v>61</v>
      </c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</row>
    <row r="34" spans="2:35" ht="12.75">
      <c r="B34" s="54"/>
      <c r="C34" s="55"/>
      <c r="D34" s="82"/>
      <c r="E34" s="82"/>
      <c r="F34" s="55"/>
      <c r="G34" s="55"/>
      <c r="H34" s="55"/>
      <c r="I34" s="55"/>
      <c r="J34" s="55"/>
      <c r="K34" s="55"/>
      <c r="L34" s="55"/>
      <c r="M34" s="55"/>
      <c r="N34" s="56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</row>
    <row r="35" spans="2:35" ht="12.75">
      <c r="B35" s="54"/>
      <c r="C35" s="57" t="s">
        <v>19</v>
      </c>
      <c r="D35" s="55" t="s">
        <v>26</v>
      </c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5"/>
      <c r="P35" s="57" t="s">
        <v>19</v>
      </c>
      <c r="Q35" s="55" t="s">
        <v>27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6"/>
    </row>
    <row r="36" spans="2:35" ht="12.75">
      <c r="B36" s="54"/>
      <c r="C36" s="55"/>
      <c r="D36" s="55" t="s">
        <v>20</v>
      </c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5"/>
      <c r="P36" s="55"/>
      <c r="Q36" s="55" t="s">
        <v>28</v>
      </c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</row>
    <row r="37" spans="2:35" ht="12.75">
      <c r="B37" s="54"/>
      <c r="C37" s="55"/>
      <c r="D37" s="55" t="s">
        <v>40</v>
      </c>
      <c r="E37" s="55"/>
      <c r="F37" s="55"/>
      <c r="G37" s="55"/>
      <c r="H37" s="55"/>
      <c r="I37" s="55"/>
      <c r="J37" s="55"/>
      <c r="K37" s="55"/>
      <c r="L37" s="55"/>
      <c r="M37" s="115">
        <f>IF(1*(B8+(C8/60)+(D8/3600))&gt;0,0,(1*(B8+(C8/60)+(D8/3600))))</f>
        <v>0</v>
      </c>
      <c r="N37" s="56"/>
      <c r="O37" s="55"/>
      <c r="P37" s="55"/>
      <c r="Q37" s="55"/>
      <c r="R37" s="55" t="s">
        <v>22</v>
      </c>
      <c r="S37" s="55"/>
      <c r="T37" s="55"/>
      <c r="U37" s="55"/>
      <c r="V37" s="55"/>
      <c r="W37" s="55"/>
      <c r="X37" s="55"/>
      <c r="Y37" s="58" t="s">
        <v>32</v>
      </c>
      <c r="Z37" s="188">
        <f>IF(1*(L8+(N8/60)+(O8/3600))&lt;0,0,(1*(L8+(N8/60)+(O8/3600))))</f>
        <v>114.70833333333334</v>
      </c>
      <c r="AA37" s="189"/>
      <c r="AB37" s="189"/>
      <c r="AC37" s="189"/>
      <c r="AD37" s="189"/>
      <c r="AE37" s="189"/>
      <c r="AF37" s="55"/>
      <c r="AG37" s="55"/>
      <c r="AH37" s="55"/>
      <c r="AI37" s="56"/>
    </row>
    <row r="38" spans="2:35" ht="12.75">
      <c r="B38" s="54"/>
      <c r="C38" s="55"/>
      <c r="D38" s="55" t="s">
        <v>21</v>
      </c>
      <c r="E38" s="55"/>
      <c r="F38" s="55"/>
      <c r="G38" s="55"/>
      <c r="H38" s="55"/>
      <c r="I38" s="55"/>
      <c r="J38" s="55"/>
      <c r="K38" s="55"/>
      <c r="L38" s="55"/>
      <c r="M38" s="61"/>
      <c r="N38" s="56"/>
      <c r="O38" s="55"/>
      <c r="P38" s="55"/>
      <c r="Q38" s="55" t="s">
        <v>29</v>
      </c>
      <c r="R38" s="55"/>
      <c r="S38" s="55"/>
      <c r="T38" s="55"/>
      <c r="U38" s="55"/>
      <c r="V38" s="55"/>
      <c r="W38" s="55"/>
      <c r="X38" s="55"/>
      <c r="Y38" s="55"/>
      <c r="Z38" s="59"/>
      <c r="AA38" s="59"/>
      <c r="AB38" s="59"/>
      <c r="AC38" s="59"/>
      <c r="AD38" s="59"/>
      <c r="AE38" s="59"/>
      <c r="AF38" s="55"/>
      <c r="AG38" s="55"/>
      <c r="AH38" s="55"/>
      <c r="AI38" s="56"/>
    </row>
    <row r="39" spans="2:35" ht="12.75">
      <c r="B39" s="54"/>
      <c r="C39" s="55"/>
      <c r="D39" s="58" t="s">
        <v>41</v>
      </c>
      <c r="E39" s="58"/>
      <c r="F39" s="55"/>
      <c r="G39" s="55"/>
      <c r="H39" s="55"/>
      <c r="I39" s="55"/>
      <c r="J39" s="55"/>
      <c r="K39" s="55"/>
      <c r="L39" s="55"/>
      <c r="M39" s="115">
        <f>IF(-1*(B8+(C8/60)+(D8/3600))&gt;0,0,(-1*(B8+(C8/60)+(D8/3600))))</f>
        <v>-3.5625</v>
      </c>
      <c r="N39" s="56"/>
      <c r="O39" s="55"/>
      <c r="P39" s="55"/>
      <c r="Q39" s="55"/>
      <c r="R39" s="58" t="s">
        <v>24</v>
      </c>
      <c r="S39" s="55"/>
      <c r="T39" s="55"/>
      <c r="U39" s="55"/>
      <c r="V39" s="55"/>
      <c r="W39" s="55"/>
      <c r="X39" s="55"/>
      <c r="Y39" s="58" t="s">
        <v>32</v>
      </c>
      <c r="Z39" s="188">
        <f>IF(-1*(L8+(N8/60)+(O8/3600))&lt;0,0,(-1*(L8+(N8/60)+(O8/3600))))</f>
        <v>0</v>
      </c>
      <c r="AA39" s="189"/>
      <c r="AB39" s="189"/>
      <c r="AC39" s="189"/>
      <c r="AD39" s="189"/>
      <c r="AE39" s="189"/>
      <c r="AF39" s="55"/>
      <c r="AG39" s="55"/>
      <c r="AH39" s="55"/>
      <c r="AI39" s="56"/>
    </row>
    <row r="40" spans="2:35" ht="12.75">
      <c r="B40" s="54"/>
      <c r="C40" s="55"/>
      <c r="D40" s="55" t="s">
        <v>23</v>
      </c>
      <c r="E40" s="55"/>
      <c r="F40" s="55"/>
      <c r="G40" s="55"/>
      <c r="H40" s="55"/>
      <c r="I40" s="55"/>
      <c r="J40" s="55"/>
      <c r="K40" s="55"/>
      <c r="L40" s="55"/>
      <c r="M40" s="116">
        <f>+M37+M39</f>
        <v>-3.5625</v>
      </c>
      <c r="N40" s="56"/>
      <c r="O40" s="55"/>
      <c r="P40" s="55"/>
      <c r="Q40" s="55" t="s">
        <v>23</v>
      </c>
      <c r="R40" s="55"/>
      <c r="S40" s="55"/>
      <c r="T40" s="55"/>
      <c r="U40" s="55"/>
      <c r="V40" s="55"/>
      <c r="W40" s="55"/>
      <c r="X40" s="55"/>
      <c r="Y40" s="55"/>
      <c r="Z40" s="177">
        <f>+Z37+Z39</f>
        <v>114.70833333333334</v>
      </c>
      <c r="AA40" s="178"/>
      <c r="AB40" s="178"/>
      <c r="AC40" s="178"/>
      <c r="AD40" s="178"/>
      <c r="AE40" s="178"/>
      <c r="AF40" s="55"/>
      <c r="AG40" s="55"/>
      <c r="AH40" s="55"/>
      <c r="AI40" s="56"/>
    </row>
    <row r="41" spans="2:36" ht="12.75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79"/>
      <c r="N41" s="56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6"/>
      <c r="AJ41" s="21"/>
    </row>
    <row r="42" spans="2:35" ht="12.75">
      <c r="B42" s="54"/>
      <c r="C42" s="57" t="s">
        <v>25</v>
      </c>
      <c r="D42" s="55" t="s">
        <v>30</v>
      </c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5"/>
      <c r="P42" s="57" t="s">
        <v>25</v>
      </c>
      <c r="Q42" s="55" t="s">
        <v>37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6"/>
    </row>
    <row r="43" spans="2:36" ht="12.75">
      <c r="B43" s="54"/>
      <c r="C43" s="55"/>
      <c r="D43" s="59">
        <v>90</v>
      </c>
      <c r="E43" s="59"/>
      <c r="F43" s="60" t="s">
        <v>31</v>
      </c>
      <c r="G43" s="60"/>
      <c r="H43" s="60"/>
      <c r="I43" s="60"/>
      <c r="J43" s="60"/>
      <c r="K43" s="59">
        <f>+M40</f>
        <v>-3.5625</v>
      </c>
      <c r="L43" s="60" t="s">
        <v>32</v>
      </c>
      <c r="M43" s="59">
        <f>+D43+K43</f>
        <v>86.4375</v>
      </c>
      <c r="N43" s="56"/>
      <c r="O43" s="55"/>
      <c r="P43" s="55"/>
      <c r="Q43" s="55">
        <v>180</v>
      </c>
      <c r="R43" s="60" t="s">
        <v>31</v>
      </c>
      <c r="S43" s="61">
        <f>+Z40</f>
        <v>114.70833333333334</v>
      </c>
      <c r="T43" s="60" t="s">
        <v>32</v>
      </c>
      <c r="U43" s="55"/>
      <c r="V43" s="55"/>
      <c r="W43" s="55"/>
      <c r="X43" s="55"/>
      <c r="Y43" s="58" t="s">
        <v>32</v>
      </c>
      <c r="Z43" s="179">
        <f>+Q43+S43</f>
        <v>294.70833333333337</v>
      </c>
      <c r="AA43" s="180"/>
      <c r="AB43" s="180"/>
      <c r="AC43" s="180"/>
      <c r="AD43" s="180"/>
      <c r="AE43" s="180"/>
      <c r="AF43" s="55"/>
      <c r="AG43" s="55"/>
      <c r="AH43" s="55"/>
      <c r="AI43" s="56"/>
      <c r="AJ43" s="19"/>
    </row>
    <row r="44" spans="2:35" ht="12.75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6"/>
    </row>
    <row r="45" spans="2:35" ht="12.75">
      <c r="B45" s="54"/>
      <c r="C45" s="57" t="s">
        <v>33</v>
      </c>
      <c r="D45" s="55" t="s">
        <v>34</v>
      </c>
      <c r="E45" s="55"/>
      <c r="F45" s="55"/>
      <c r="G45" s="55"/>
      <c r="H45" s="55"/>
      <c r="I45" s="55"/>
      <c r="J45" s="55"/>
      <c r="K45" s="55"/>
      <c r="L45" s="55"/>
      <c r="M45" s="55"/>
      <c r="N45" s="56"/>
      <c r="O45" s="55"/>
      <c r="P45" s="57" t="s">
        <v>33</v>
      </c>
      <c r="Q45" s="55" t="s">
        <v>34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6"/>
    </row>
    <row r="46" spans="1:35" ht="12.75">
      <c r="A46" s="22"/>
      <c r="B46" s="54"/>
      <c r="C46" s="55"/>
      <c r="D46" s="62" t="s">
        <v>42</v>
      </c>
      <c r="E46" s="66">
        <f>+M43</f>
        <v>86.4375</v>
      </c>
      <c r="F46" s="60" t="s">
        <v>44</v>
      </c>
      <c r="G46" s="64">
        <v>10</v>
      </c>
      <c r="H46" s="60" t="s">
        <v>46</v>
      </c>
      <c r="I46" s="62"/>
      <c r="J46" s="62"/>
      <c r="K46" s="62"/>
      <c r="L46" s="57" t="s">
        <v>32</v>
      </c>
      <c r="M46" s="59">
        <f>INT(M43/10)</f>
        <v>8</v>
      </c>
      <c r="N46" s="56"/>
      <c r="O46" s="55"/>
      <c r="P46" s="55"/>
      <c r="Q46" s="55"/>
      <c r="R46" s="62" t="s">
        <v>42</v>
      </c>
      <c r="S46" s="63">
        <f>+Z43</f>
        <v>294.70833333333337</v>
      </c>
      <c r="T46" s="57" t="s">
        <v>44</v>
      </c>
      <c r="U46" s="64">
        <v>20</v>
      </c>
      <c r="V46" s="57" t="s">
        <v>59</v>
      </c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 t="s">
        <v>58</v>
      </c>
      <c r="AI46" s="80">
        <f>INT(Z43/20)</f>
        <v>14</v>
      </c>
    </row>
    <row r="47" spans="1:35" ht="12.75">
      <c r="A47" s="22"/>
      <c r="B47" s="54"/>
      <c r="C47" s="55"/>
      <c r="D47" s="62" t="s">
        <v>42</v>
      </c>
      <c r="E47" s="66">
        <f>+M43</f>
        <v>86.4375</v>
      </c>
      <c r="F47" s="60" t="s">
        <v>45</v>
      </c>
      <c r="G47" s="64">
        <f>+M46</f>
        <v>8</v>
      </c>
      <c r="H47" s="60" t="s">
        <v>47</v>
      </c>
      <c r="I47" s="66">
        <v>10</v>
      </c>
      <c r="J47" s="65" t="s">
        <v>49</v>
      </c>
      <c r="K47" s="71"/>
      <c r="L47" s="57" t="s">
        <v>32</v>
      </c>
      <c r="M47" s="59">
        <f>INT(M43-(M46*10))</f>
        <v>6</v>
      </c>
      <c r="N47" s="56"/>
      <c r="O47" s="55"/>
      <c r="P47" s="55"/>
      <c r="Q47" s="55"/>
      <c r="R47" s="62" t="s">
        <v>42</v>
      </c>
      <c r="S47" s="63">
        <f>+Z43</f>
        <v>294.70833333333337</v>
      </c>
      <c r="T47" s="65" t="s">
        <v>45</v>
      </c>
      <c r="U47" s="66">
        <f>+AI46</f>
        <v>14</v>
      </c>
      <c r="V47" s="62" t="s">
        <v>47</v>
      </c>
      <c r="W47" s="67">
        <v>20</v>
      </c>
      <c r="X47" s="58" t="s">
        <v>57</v>
      </c>
      <c r="Y47" s="67">
        <v>2</v>
      </c>
      <c r="Z47" s="58"/>
      <c r="AA47" s="55"/>
      <c r="AB47" s="55"/>
      <c r="AC47" s="55"/>
      <c r="AD47" s="55"/>
      <c r="AE47" s="55"/>
      <c r="AF47" s="55"/>
      <c r="AG47" s="55"/>
      <c r="AH47" s="55" t="s">
        <v>58</v>
      </c>
      <c r="AI47" s="81">
        <f>INT(Z43-(AI46*20))/2</f>
        <v>7</v>
      </c>
    </row>
    <row r="48" spans="1:35" ht="12.75">
      <c r="A48" s="23"/>
      <c r="B48" s="54"/>
      <c r="C48" s="55"/>
      <c r="D48" s="62" t="s">
        <v>43</v>
      </c>
      <c r="E48" s="83">
        <f>+M43</f>
        <v>86.4375</v>
      </c>
      <c r="F48" s="84" t="s">
        <v>45</v>
      </c>
      <c r="G48" s="85">
        <f>+M46</f>
        <v>8</v>
      </c>
      <c r="H48" s="86" t="s">
        <v>47</v>
      </c>
      <c r="I48" s="66">
        <v>10</v>
      </c>
      <c r="J48" s="87" t="s">
        <v>48</v>
      </c>
      <c r="K48" s="83">
        <f>+M47</f>
        <v>6</v>
      </c>
      <c r="L48" s="57" t="s">
        <v>50</v>
      </c>
      <c r="M48" s="59">
        <f>INT(24*(M43-(M46*10)-M47))</f>
        <v>10</v>
      </c>
      <c r="N48" s="56"/>
      <c r="O48" s="55"/>
      <c r="P48" s="55"/>
      <c r="Q48" s="49" t="s">
        <v>51</v>
      </c>
      <c r="R48" s="55"/>
      <c r="S48" s="63">
        <f>+Z43</f>
        <v>294.70833333333337</v>
      </c>
      <c r="T48" s="58" t="s">
        <v>56</v>
      </c>
      <c r="U48" s="67">
        <v>2</v>
      </c>
      <c r="V48" s="58" t="s">
        <v>52</v>
      </c>
      <c r="W48" s="68">
        <f>+Z43</f>
        <v>294.70833333333337</v>
      </c>
      <c r="X48" s="58" t="s">
        <v>53</v>
      </c>
      <c r="Y48" s="67">
        <f>+AI46</f>
        <v>14</v>
      </c>
      <c r="Z48" s="55" t="s">
        <v>47</v>
      </c>
      <c r="AA48" s="67">
        <v>20</v>
      </c>
      <c r="AB48" s="58" t="s">
        <v>52</v>
      </c>
      <c r="AC48" s="69">
        <v>2</v>
      </c>
      <c r="AD48" s="55" t="s">
        <v>47</v>
      </c>
      <c r="AE48" s="69">
        <f>+AI47</f>
        <v>7</v>
      </c>
      <c r="AF48" s="58" t="s">
        <v>54</v>
      </c>
      <c r="AG48" s="69">
        <v>12</v>
      </c>
      <c r="AH48" s="58" t="s">
        <v>55</v>
      </c>
      <c r="AI48" s="80">
        <f>INT((MOD(INT(Z43),2)+(Z43-((AI46*20)+(2*AI47))))*12)</f>
        <v>8</v>
      </c>
    </row>
    <row r="49" spans="2:35" ht="12.7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  <c r="O49" s="55"/>
      <c r="P49" s="55"/>
      <c r="Q49" s="71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70"/>
    </row>
    <row r="50" spans="2:35" ht="12.75">
      <c r="B50" s="54"/>
      <c r="C50" s="55"/>
      <c r="D50" s="117" t="s">
        <v>35</v>
      </c>
      <c r="E50" s="118"/>
      <c r="F50" s="113">
        <f>+M46</f>
        <v>8</v>
      </c>
      <c r="G50" s="52"/>
      <c r="H50" s="119" t="s">
        <v>36</v>
      </c>
      <c r="I50" s="113"/>
      <c r="J50" s="113"/>
      <c r="K50" s="52"/>
      <c r="L50" s="119"/>
      <c r="M50" s="120" t="str">
        <f>CHAR(F50+CODE("A"))</f>
        <v>I</v>
      </c>
      <c r="N50" s="56"/>
      <c r="O50" s="55"/>
      <c r="P50" s="55"/>
      <c r="Q50" s="117" t="s">
        <v>35</v>
      </c>
      <c r="R50" s="113">
        <f>+AI46</f>
        <v>14</v>
      </c>
      <c r="S50" s="119" t="s">
        <v>36</v>
      </c>
      <c r="T50" s="113"/>
      <c r="U50" s="52"/>
      <c r="V50" s="52"/>
      <c r="W50" s="120" t="str">
        <f>CHAR(R50+CODE("A"))</f>
        <v>O</v>
      </c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6"/>
    </row>
    <row r="51" spans="2:35" ht="12.75">
      <c r="B51" s="54"/>
      <c r="C51" s="55"/>
      <c r="D51" s="121" t="s">
        <v>35</v>
      </c>
      <c r="E51" s="62"/>
      <c r="F51" s="72">
        <f>+M47</f>
        <v>6</v>
      </c>
      <c r="G51" s="55"/>
      <c r="H51" s="71" t="s">
        <v>39</v>
      </c>
      <c r="I51" s="72"/>
      <c r="J51" s="72"/>
      <c r="K51" s="55"/>
      <c r="L51" s="71"/>
      <c r="M51" s="122">
        <f>+F51</f>
        <v>6</v>
      </c>
      <c r="N51" s="56"/>
      <c r="O51" s="55"/>
      <c r="P51" s="55"/>
      <c r="Q51" s="121" t="s">
        <v>35</v>
      </c>
      <c r="R51" s="72">
        <f>+AI47</f>
        <v>7</v>
      </c>
      <c r="S51" s="71" t="s">
        <v>39</v>
      </c>
      <c r="T51" s="72"/>
      <c r="U51" s="55"/>
      <c r="V51" s="55"/>
      <c r="W51" s="122">
        <f>+R51</f>
        <v>7</v>
      </c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6"/>
    </row>
    <row r="52" spans="2:35" ht="12.75">
      <c r="B52" s="73"/>
      <c r="C52" s="74"/>
      <c r="D52" s="123" t="s">
        <v>35</v>
      </c>
      <c r="E52" s="75"/>
      <c r="F52" s="76">
        <f>+M48</f>
        <v>10</v>
      </c>
      <c r="G52" s="74"/>
      <c r="H52" s="77" t="s">
        <v>36</v>
      </c>
      <c r="I52" s="76"/>
      <c r="J52" s="76"/>
      <c r="K52" s="74"/>
      <c r="L52" s="77"/>
      <c r="M52" s="124" t="str">
        <f>CHAR(F52+CODE("a"))</f>
        <v>k</v>
      </c>
      <c r="N52" s="78"/>
      <c r="O52" s="74"/>
      <c r="P52" s="74"/>
      <c r="Q52" s="123" t="s">
        <v>35</v>
      </c>
      <c r="R52" s="76">
        <f>+AI48</f>
        <v>8</v>
      </c>
      <c r="S52" s="77" t="s">
        <v>36</v>
      </c>
      <c r="T52" s="76"/>
      <c r="U52" s="74"/>
      <c r="V52" s="74"/>
      <c r="W52" s="124" t="str">
        <f>CHAR(R52+CODE("a"))</f>
        <v>i</v>
      </c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8"/>
    </row>
    <row r="53" ht="12.75">
      <c r="V53"/>
    </row>
    <row r="54" ht="12.75">
      <c r="V54" s="6" t="s">
        <v>459</v>
      </c>
    </row>
    <row r="55" spans="4:24" ht="12.75">
      <c r="D55" s="43" t="s">
        <v>1</v>
      </c>
      <c r="E55" s="43" t="s">
        <v>0</v>
      </c>
      <c r="F55" s="12"/>
      <c r="G55" s="12"/>
      <c r="H55" s="12"/>
      <c r="I55" s="12"/>
      <c r="J55" s="12"/>
      <c r="V55" s="6" t="s">
        <v>469</v>
      </c>
      <c r="X55" t="s">
        <v>70</v>
      </c>
    </row>
    <row r="56" spans="4:24" ht="12.75">
      <c r="D56" s="91" t="str">
        <f>+W50</f>
        <v>O</v>
      </c>
      <c r="E56" s="91" t="str">
        <f>+M50</f>
        <v>I</v>
      </c>
      <c r="F56" s="93"/>
      <c r="G56" s="94"/>
      <c r="H56" s="94"/>
      <c r="I56" s="95"/>
      <c r="J56" s="95"/>
      <c r="K56" s="100"/>
      <c r="L56" s="101"/>
      <c r="V56" s="6" t="s">
        <v>470</v>
      </c>
      <c r="X56" t="s">
        <v>472</v>
      </c>
    </row>
    <row r="57" spans="4:24" ht="12.75">
      <c r="D57" s="92">
        <f>+W51</f>
        <v>7</v>
      </c>
      <c r="E57" s="92">
        <f>+M51</f>
        <v>6</v>
      </c>
      <c r="F57" s="167" t="s">
        <v>38</v>
      </c>
      <c r="G57" s="168"/>
      <c r="H57" s="168"/>
      <c r="I57" s="168"/>
      <c r="J57" s="96" t="s">
        <v>32</v>
      </c>
      <c r="K57" s="169" t="str">
        <f>D56&amp;E56&amp;D57&amp;E57&amp;D58&amp;E58</f>
        <v>OI76ik</v>
      </c>
      <c r="L57" s="151"/>
      <c r="V57" s="6" t="s">
        <v>471</v>
      </c>
      <c r="X57" t="s">
        <v>473</v>
      </c>
    </row>
    <row r="58" spans="4:12" ht="12.75">
      <c r="D58" s="91" t="str">
        <f>+W52</f>
        <v>i</v>
      </c>
      <c r="E58" s="91" t="str">
        <f>+M52</f>
        <v>k</v>
      </c>
      <c r="F58" s="97"/>
      <c r="G58" s="98"/>
      <c r="H58" s="98"/>
      <c r="I58" s="99"/>
      <c r="J58" s="99"/>
      <c r="K58" s="102"/>
      <c r="L58" s="103"/>
    </row>
  </sheetData>
  <sheetProtection password="C486" sheet="1" objects="1" scenarios="1"/>
  <mergeCells count="30">
    <mergeCell ref="B28:K28"/>
    <mergeCell ref="F29:G29"/>
    <mergeCell ref="H29:I29"/>
    <mergeCell ref="J29:K29"/>
    <mergeCell ref="L12:N12"/>
    <mergeCell ref="B15:C15"/>
    <mergeCell ref="F26:G26"/>
    <mergeCell ref="H26:I26"/>
    <mergeCell ref="J26:K26"/>
    <mergeCell ref="B25:K25"/>
    <mergeCell ref="Z40:AE40"/>
    <mergeCell ref="Z43:AE43"/>
    <mergeCell ref="L8:M8"/>
    <mergeCell ref="B6:E6"/>
    <mergeCell ref="L6:P6"/>
    <mergeCell ref="L9:M9"/>
    <mergeCell ref="Z37:AE37"/>
    <mergeCell ref="Z39:AE39"/>
    <mergeCell ref="L10:M10"/>
    <mergeCell ref="B12:C12"/>
    <mergeCell ref="F57:I57"/>
    <mergeCell ref="K57:L57"/>
    <mergeCell ref="B2:P2"/>
    <mergeCell ref="B3:P3"/>
    <mergeCell ref="B5:P5"/>
    <mergeCell ref="G11:J11"/>
    <mergeCell ref="F8:K8"/>
    <mergeCell ref="F10:K10"/>
    <mergeCell ref="F12:K12"/>
    <mergeCell ref="L7:M7"/>
  </mergeCells>
  <printOptions/>
  <pageMargins left="0.75" right="0.75" top="1" bottom="1" header="0.5" footer="0.5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8"/>
  <sheetViews>
    <sheetView workbookViewId="0" topLeftCell="A1">
      <selection activeCell="B29" sqref="B29:D29"/>
    </sheetView>
  </sheetViews>
  <sheetFormatPr defaultColWidth="9.140625" defaultRowHeight="12.75"/>
  <cols>
    <col min="1" max="1" width="2.00390625" style="0" customWidth="1"/>
    <col min="6" max="6" width="10.8515625" style="0" bestFit="1" customWidth="1"/>
    <col min="10" max="10" width="12.57421875" style="0" customWidth="1"/>
    <col min="11" max="11" width="12.57421875" style="6" customWidth="1"/>
    <col min="12" max="12" width="12.57421875" style="6" hidden="1" customWidth="1"/>
    <col min="13" max="13" width="12.57421875" style="6" customWidth="1"/>
    <col min="16" max="16" width="36.7109375" style="0" customWidth="1"/>
  </cols>
  <sheetData>
    <row r="2" spans="2:20" ht="12.75">
      <c r="B2" s="218" t="s">
        <v>15</v>
      </c>
      <c r="C2" s="218"/>
      <c r="D2" s="218"/>
      <c r="E2" s="218"/>
      <c r="F2" s="218"/>
      <c r="G2" s="218"/>
      <c r="H2" s="218"/>
      <c r="I2" s="218"/>
      <c r="J2" s="218"/>
      <c r="N2" s="11"/>
      <c r="O2" s="11"/>
      <c r="P2" s="11"/>
      <c r="Q2" s="11"/>
      <c r="R2" s="11"/>
      <c r="S2" s="11"/>
      <c r="T2" s="7"/>
    </row>
    <row r="3" spans="2:10" ht="12.75">
      <c r="B3" s="218" t="s">
        <v>14</v>
      </c>
      <c r="C3" s="218"/>
      <c r="D3" s="218"/>
      <c r="E3" s="218"/>
      <c r="F3" s="218"/>
      <c r="G3" s="218"/>
      <c r="H3" s="218"/>
      <c r="I3" s="218"/>
      <c r="J3" s="218"/>
    </row>
    <row r="4" ht="13.5" thickBot="1"/>
    <row r="5" spans="2:16" ht="13.5" thickBot="1">
      <c r="B5" s="208" t="s">
        <v>9</v>
      </c>
      <c r="C5" s="209"/>
      <c r="D5" s="209"/>
      <c r="E5" s="209"/>
      <c r="F5" s="209"/>
      <c r="G5" s="209"/>
      <c r="H5" s="209"/>
      <c r="I5" s="209"/>
      <c r="J5" s="210"/>
      <c r="K5" s="11"/>
      <c r="L5" s="11"/>
      <c r="M5" s="11"/>
      <c r="N5" s="18" t="s">
        <v>1</v>
      </c>
      <c r="O5" s="18" t="s">
        <v>0</v>
      </c>
      <c r="P5" s="88"/>
    </row>
    <row r="6" spans="2:16" ht="12.75">
      <c r="B6" s="205" t="s">
        <v>0</v>
      </c>
      <c r="C6" s="206"/>
      <c r="D6" s="206"/>
      <c r="E6" s="206"/>
      <c r="F6" s="128"/>
      <c r="G6" s="206" t="s">
        <v>1</v>
      </c>
      <c r="H6" s="206"/>
      <c r="I6" s="206"/>
      <c r="J6" s="207"/>
      <c r="K6" s="11"/>
      <c r="L6" s="11"/>
      <c r="M6" s="11"/>
      <c r="N6" s="154">
        <f>180+G12</f>
        <v>294.70833333333337</v>
      </c>
      <c r="O6" s="154">
        <f>90+B12</f>
        <v>86.4375</v>
      </c>
      <c r="P6" s="89"/>
    </row>
    <row r="7" spans="2:16" ht="12.75">
      <c r="B7" s="29" t="s">
        <v>4</v>
      </c>
      <c r="C7" s="18" t="s">
        <v>5</v>
      </c>
      <c r="D7" s="18" t="s">
        <v>6</v>
      </c>
      <c r="E7" s="127" t="s">
        <v>7</v>
      </c>
      <c r="F7" s="132"/>
      <c r="G7" s="31"/>
      <c r="H7" s="18" t="s">
        <v>5</v>
      </c>
      <c r="I7" s="18" t="s">
        <v>6</v>
      </c>
      <c r="J7" s="30" t="s">
        <v>7</v>
      </c>
      <c r="K7" s="7"/>
      <c r="L7" s="7"/>
      <c r="M7" s="7"/>
      <c r="N7" s="154">
        <f>INT(N6/20)</f>
        <v>14</v>
      </c>
      <c r="O7" s="154">
        <f>INT(O6/10)</f>
        <v>8</v>
      </c>
      <c r="P7" s="89"/>
    </row>
    <row r="8" spans="2:16" ht="12.75">
      <c r="B8" s="159">
        <v>3</v>
      </c>
      <c r="C8" s="160">
        <v>33</v>
      </c>
      <c r="D8" s="160">
        <v>45</v>
      </c>
      <c r="E8" s="162" t="s">
        <v>2</v>
      </c>
      <c r="F8" s="132"/>
      <c r="G8" s="163">
        <v>114</v>
      </c>
      <c r="H8" s="160">
        <v>42</v>
      </c>
      <c r="I8" s="160">
        <v>30</v>
      </c>
      <c r="J8" s="161" t="s">
        <v>3</v>
      </c>
      <c r="K8" s="7"/>
      <c r="L8" s="7"/>
      <c r="M8" s="7"/>
      <c r="N8" s="154">
        <f>INT(N6-(20*N7))/2</f>
        <v>7</v>
      </c>
      <c r="O8" s="154">
        <f>INT(O6-(10*O7))</f>
        <v>6</v>
      </c>
      <c r="P8" s="89" t="s">
        <v>462</v>
      </c>
    </row>
    <row r="9" spans="2:16" ht="12.75">
      <c r="B9" s="32" t="s">
        <v>4</v>
      </c>
      <c r="C9" s="12"/>
      <c r="D9" s="12" t="s">
        <v>5</v>
      </c>
      <c r="E9" s="12"/>
      <c r="F9" s="132"/>
      <c r="G9" s="12" t="s">
        <v>4</v>
      </c>
      <c r="H9" s="12"/>
      <c r="I9" s="12" t="s">
        <v>5</v>
      </c>
      <c r="J9" s="33"/>
      <c r="K9" s="7"/>
      <c r="L9" s="7"/>
      <c r="M9" s="7"/>
      <c r="N9" s="154">
        <f>INT((MOD(INT(N6),2)+(N6-((20*N7)+(2*N8))))*12)</f>
        <v>8</v>
      </c>
      <c r="O9" s="154">
        <f>INT(24*(O6-(10*O7)-O8))</f>
        <v>10</v>
      </c>
      <c r="P9" s="89" t="s">
        <v>463</v>
      </c>
    </row>
    <row r="10" spans="2:16" ht="12.75">
      <c r="B10" s="133" t="str">
        <f>IF(E8="S","-","")&amp;FIXED(B8,0)</f>
        <v>-3</v>
      </c>
      <c r="C10" s="134"/>
      <c r="D10" s="135" t="str">
        <f>RIGHT("00"&amp;FIXED(C8+(D8/60),2),5)</f>
        <v>33,75</v>
      </c>
      <c r="E10" s="134"/>
      <c r="F10" s="136"/>
      <c r="G10" s="135" t="str">
        <f>IF(J8="W","-","")&amp;FIXED(G8,0)</f>
        <v>114</v>
      </c>
      <c r="H10" s="134"/>
      <c r="I10" s="135" t="str">
        <f>RIGHT("00"&amp;FIXED(H8+(I8/60),2),5)</f>
        <v>42,50</v>
      </c>
      <c r="J10" s="137"/>
      <c r="K10" s="7"/>
      <c r="L10" s="7"/>
      <c r="M10" s="7"/>
      <c r="N10" s="155" t="str">
        <f>CHAR(N7+CODE("A"))</f>
        <v>O</v>
      </c>
      <c r="O10" s="155" t="str">
        <f>CHAR(O7+CODE("A"))</f>
        <v>I</v>
      </c>
      <c r="P10" s="89"/>
    </row>
    <row r="11" spans="2:16" ht="12.75">
      <c r="B11" s="216" t="s">
        <v>8</v>
      </c>
      <c r="C11" s="217"/>
      <c r="D11" s="217"/>
      <c r="E11" s="1"/>
      <c r="F11" s="129" t="s">
        <v>461</v>
      </c>
      <c r="G11" s="217" t="s">
        <v>8</v>
      </c>
      <c r="H11" s="217"/>
      <c r="I11" s="217"/>
      <c r="J11" s="2"/>
      <c r="K11" s="7"/>
      <c r="L11" s="7"/>
      <c r="M11" s="7"/>
      <c r="N11" s="155" t="str">
        <f>CHAR(N8+CODE("0"))</f>
        <v>7</v>
      </c>
      <c r="O11" s="155" t="str">
        <f>CHAR(O8+CODE("0"))</f>
        <v>6</v>
      </c>
      <c r="P11" s="89"/>
    </row>
    <row r="12" spans="2:16" ht="13.5" thickBot="1">
      <c r="B12" s="215">
        <f>IF(E8="N",1,-1)*(B8+(C8/60)+(D8/3600))</f>
        <v>-3.5625</v>
      </c>
      <c r="C12" s="214"/>
      <c r="D12" s="214"/>
      <c r="E12" s="3"/>
      <c r="F12" s="130" t="str">
        <f>N10&amp;O10&amp;N11&amp;O11&amp;N12&amp;O12</f>
        <v>OI76ik</v>
      </c>
      <c r="G12" s="214">
        <f>IF(J8="E",1,-1)*(G8+(H8/60)+(I8/3600))</f>
        <v>114.70833333333334</v>
      </c>
      <c r="H12" s="214"/>
      <c r="I12" s="214"/>
      <c r="J12" s="5"/>
      <c r="K12" s="7"/>
      <c r="L12" s="7"/>
      <c r="M12" s="7"/>
      <c r="N12" s="155" t="str">
        <f>CHAR(N9+CODE("a"))</f>
        <v>i</v>
      </c>
      <c r="O12" s="155" t="str">
        <f>CHAR(O9+CODE("a"))</f>
        <v>k</v>
      </c>
      <c r="P12" s="90"/>
    </row>
    <row r="13" spans="14:15" ht="13.5" thickBot="1">
      <c r="N13" s="9"/>
      <c r="O13" s="9"/>
    </row>
    <row r="14" spans="2:16" ht="13.5" thickBot="1">
      <c r="B14" s="211" t="s">
        <v>10</v>
      </c>
      <c r="C14" s="212"/>
      <c r="D14" s="212"/>
      <c r="E14" s="212"/>
      <c r="F14" s="209"/>
      <c r="G14" s="212"/>
      <c r="H14" s="212"/>
      <c r="I14" s="212"/>
      <c r="J14" s="213"/>
      <c r="K14" s="11"/>
      <c r="L14" s="11"/>
      <c r="M14" s="11"/>
      <c r="N14" s="18" t="s">
        <v>1</v>
      </c>
      <c r="O14" s="18" t="s">
        <v>0</v>
      </c>
      <c r="P14" s="88"/>
    </row>
    <row r="15" spans="2:16" ht="12.75">
      <c r="B15" s="205" t="s">
        <v>0</v>
      </c>
      <c r="C15" s="206"/>
      <c r="D15" s="206"/>
      <c r="E15" s="206"/>
      <c r="F15" s="128"/>
      <c r="G15" s="206" t="s">
        <v>1</v>
      </c>
      <c r="H15" s="206"/>
      <c r="I15" s="206"/>
      <c r="J15" s="207"/>
      <c r="K15" s="11"/>
      <c r="L15" s="11"/>
      <c r="M15" s="11"/>
      <c r="N15" s="15">
        <f>180+G30</f>
        <v>294.70833333333337</v>
      </c>
      <c r="O15" s="15">
        <f>90+B30</f>
        <v>86.4375</v>
      </c>
      <c r="P15" s="89"/>
    </row>
    <row r="16" spans="2:16" ht="12.75">
      <c r="B16" s="29" t="s">
        <v>4</v>
      </c>
      <c r="C16" s="18" t="s">
        <v>5</v>
      </c>
      <c r="D16" s="18" t="s">
        <v>6</v>
      </c>
      <c r="E16" s="127" t="s">
        <v>7</v>
      </c>
      <c r="F16" s="132"/>
      <c r="G16" s="31" t="s">
        <v>4</v>
      </c>
      <c r="H16" s="18" t="s">
        <v>5</v>
      </c>
      <c r="I16" s="18" t="s">
        <v>6</v>
      </c>
      <c r="J16" s="30" t="s">
        <v>7</v>
      </c>
      <c r="K16" s="7"/>
      <c r="L16" s="7"/>
      <c r="M16" s="7"/>
      <c r="N16" s="15">
        <f>INT(N15/20)</f>
        <v>14</v>
      </c>
      <c r="O16" s="15">
        <f>INT(O15/10)</f>
        <v>8</v>
      </c>
      <c r="P16" s="89"/>
    </row>
    <row r="17" spans="2:16" ht="12.75">
      <c r="B17" s="138">
        <f>INT(ABS(B19))</f>
        <v>3</v>
      </c>
      <c r="C17" s="15">
        <f>INT(((60*D19)+0.5-D17)/60)</f>
        <v>33</v>
      </c>
      <c r="D17" s="15">
        <f>INT(MOD((60*D19)+0.5,60))</f>
        <v>45</v>
      </c>
      <c r="E17" s="126" t="str">
        <f>IF(B19&gt;0,"N","S")</f>
        <v>S</v>
      </c>
      <c r="F17" s="139"/>
      <c r="G17" s="16">
        <f>INT(ABS(G19))</f>
        <v>114</v>
      </c>
      <c r="H17" s="15">
        <v>42</v>
      </c>
      <c r="I17" s="15">
        <v>30</v>
      </c>
      <c r="J17" s="140" t="str">
        <f>IF(G19&gt;0,"E","W")</f>
        <v>E</v>
      </c>
      <c r="K17" s="13"/>
      <c r="L17" s="13"/>
      <c r="M17" s="13"/>
      <c r="N17" s="15">
        <f>INT(N15-(20*N16))/2</f>
        <v>7</v>
      </c>
      <c r="O17" s="15">
        <f>INT(O15-(10*O16))</f>
        <v>6</v>
      </c>
      <c r="P17" s="89" t="s">
        <v>462</v>
      </c>
    </row>
    <row r="18" spans="2:16" ht="12.75">
      <c r="B18" s="32" t="s">
        <v>4</v>
      </c>
      <c r="C18" s="12"/>
      <c r="D18" s="12" t="s">
        <v>5</v>
      </c>
      <c r="E18" s="12"/>
      <c r="F18" s="132"/>
      <c r="G18" s="12" t="s">
        <v>4</v>
      </c>
      <c r="H18" s="12"/>
      <c r="I18" s="12" t="s">
        <v>5</v>
      </c>
      <c r="J18" s="33"/>
      <c r="K18" s="7"/>
      <c r="L18" s="7"/>
      <c r="M18" s="7"/>
      <c r="N18" s="15">
        <f>INT((MOD(INT(N15),2)+(N15-((20*N16)+(2*N17))))*12)</f>
        <v>8</v>
      </c>
      <c r="O18" s="15">
        <f>INT(24*(O15-(10*O16)-O17))</f>
        <v>10</v>
      </c>
      <c r="P18" s="89" t="s">
        <v>463</v>
      </c>
    </row>
    <row r="19" spans="2:16" ht="12.75">
      <c r="B19" s="141">
        <f>INT(ABS(B21))*SIGN(B21)</f>
        <v>-3</v>
      </c>
      <c r="C19" s="142"/>
      <c r="D19" s="142">
        <f>(ABS(B21)-ABS(B19))*60</f>
        <v>33.75</v>
      </c>
      <c r="E19" s="142"/>
      <c r="F19" s="139"/>
      <c r="G19" s="142">
        <f>INT(ABS(G21))*SIGN(G21)</f>
        <v>114</v>
      </c>
      <c r="H19" s="142"/>
      <c r="I19" s="143">
        <f>(ABS(G21)-ABS(G19))*60</f>
        <v>42.49799999999965</v>
      </c>
      <c r="J19" s="33"/>
      <c r="K19" s="7"/>
      <c r="L19" s="7"/>
      <c r="M19" s="7"/>
      <c r="N19" s="144" t="str">
        <f>CHAR(N16+CODE("A"))</f>
        <v>O</v>
      </c>
      <c r="O19" s="144" t="str">
        <f>CHAR(O16+CODE("A"))</f>
        <v>I</v>
      </c>
      <c r="P19" s="89"/>
    </row>
    <row r="20" spans="2:16" ht="12.75">
      <c r="B20" s="219" t="s">
        <v>8</v>
      </c>
      <c r="C20" s="220"/>
      <c r="D20" s="220"/>
      <c r="E20" s="1"/>
      <c r="F20" s="129" t="s">
        <v>461</v>
      </c>
      <c r="G20" s="219" t="s">
        <v>8</v>
      </c>
      <c r="H20" s="220"/>
      <c r="I20" s="220"/>
      <c r="J20" s="2"/>
      <c r="K20" s="7"/>
      <c r="L20" s="7"/>
      <c r="M20" s="7"/>
      <c r="N20" s="144" t="str">
        <f>CHAR(N17+CODE("0"))</f>
        <v>7</v>
      </c>
      <c r="O20" s="144" t="str">
        <f>CHAR(O17+CODE("0"))</f>
        <v>6</v>
      </c>
      <c r="P20" s="89"/>
    </row>
    <row r="21" spans="2:16" ht="13.5" thickBot="1">
      <c r="B21" s="224">
        <v>-3.5625</v>
      </c>
      <c r="C21" s="225"/>
      <c r="D21" s="226"/>
      <c r="E21" s="3"/>
      <c r="F21" s="130" t="str">
        <f>N28&amp;O28&amp;N29&amp;O29&amp;N30&amp;O30</f>
        <v>OI76ik</v>
      </c>
      <c r="G21" s="221">
        <v>114.7083</v>
      </c>
      <c r="H21" s="222"/>
      <c r="I21" s="223"/>
      <c r="J21" s="5"/>
      <c r="K21" s="7"/>
      <c r="L21" s="7"/>
      <c r="M21" s="7"/>
      <c r="N21" s="144" t="str">
        <f>CHAR(N18+CODE("a"))</f>
        <v>i</v>
      </c>
      <c r="O21" s="144" t="str">
        <f>CHAR(O18+CODE("a"))</f>
        <v>k</v>
      </c>
      <c r="P21" s="90"/>
    </row>
    <row r="22" spans="14:15" ht="13.5" thickBot="1">
      <c r="N22" s="9"/>
      <c r="O22" s="9"/>
    </row>
    <row r="23" spans="2:16" ht="13.5" thickBot="1">
      <c r="B23" s="211" t="s">
        <v>11</v>
      </c>
      <c r="C23" s="212"/>
      <c r="D23" s="212"/>
      <c r="E23" s="212"/>
      <c r="F23" s="209"/>
      <c r="G23" s="212"/>
      <c r="H23" s="212"/>
      <c r="I23" s="212"/>
      <c r="J23" s="213"/>
      <c r="K23" s="11"/>
      <c r="L23" s="11"/>
      <c r="M23" s="11"/>
      <c r="N23" s="18" t="s">
        <v>1</v>
      </c>
      <c r="O23" s="18" t="s">
        <v>0</v>
      </c>
      <c r="P23" s="88"/>
    </row>
    <row r="24" spans="2:16" ht="12.75">
      <c r="B24" s="205" t="s">
        <v>0</v>
      </c>
      <c r="C24" s="206"/>
      <c r="D24" s="206"/>
      <c r="E24" s="206"/>
      <c r="F24" s="128"/>
      <c r="G24" s="206" t="s">
        <v>1</v>
      </c>
      <c r="H24" s="206"/>
      <c r="I24" s="206"/>
      <c r="J24" s="207"/>
      <c r="K24" s="11"/>
      <c r="L24" s="11"/>
      <c r="M24" s="11"/>
      <c r="N24" s="15">
        <f>180+G21</f>
        <v>294.7083</v>
      </c>
      <c r="O24" s="15">
        <f>90+B21</f>
        <v>86.4375</v>
      </c>
      <c r="P24" s="89"/>
    </row>
    <row r="25" spans="2:16" ht="12.75">
      <c r="B25" s="29" t="s">
        <v>4</v>
      </c>
      <c r="C25" s="18" t="s">
        <v>5</v>
      </c>
      <c r="D25" s="18" t="s">
        <v>6</v>
      </c>
      <c r="E25" s="127" t="s">
        <v>7</v>
      </c>
      <c r="F25" s="132"/>
      <c r="G25" s="31" t="s">
        <v>4</v>
      </c>
      <c r="H25" s="18" t="s">
        <v>5</v>
      </c>
      <c r="I25" s="18" t="s">
        <v>6</v>
      </c>
      <c r="J25" s="30" t="s">
        <v>7</v>
      </c>
      <c r="K25" s="7"/>
      <c r="L25" s="7"/>
      <c r="M25" s="7"/>
      <c r="N25" s="15">
        <f>INT(N24/20)</f>
        <v>14</v>
      </c>
      <c r="O25" s="15">
        <f>INT(O24/10)</f>
        <v>8</v>
      </c>
      <c r="P25" s="89"/>
    </row>
    <row r="26" spans="2:16" ht="12.75">
      <c r="B26" s="138">
        <f>INT(ABS(B28))</f>
        <v>3</v>
      </c>
      <c r="C26" s="15">
        <f>INT(((60*D28)+0.5-D26)/60)</f>
        <v>33</v>
      </c>
      <c r="D26" s="15">
        <f>INT(MOD((60*D28)+0.5,60))</f>
        <v>45</v>
      </c>
      <c r="E26" s="126" t="str">
        <f>IF(B28&gt;0,"N","S")</f>
        <v>S</v>
      </c>
      <c r="F26" s="139"/>
      <c r="G26" s="16">
        <f>INT(ABS(G28))</f>
        <v>114</v>
      </c>
      <c r="H26" s="15">
        <f>INT(((60*I28)+0.5-I26)/60)</f>
        <v>42</v>
      </c>
      <c r="I26" s="15">
        <f>INT(MOD((60*I28)+0.5,60))</f>
        <v>30</v>
      </c>
      <c r="J26" s="140" t="str">
        <f>IF(G28&gt;0,"E","W")</f>
        <v>E</v>
      </c>
      <c r="K26" s="13"/>
      <c r="L26" s="13"/>
      <c r="M26" s="13"/>
      <c r="N26" s="15">
        <f>INT(N24-(20*N25))/2</f>
        <v>7</v>
      </c>
      <c r="O26" s="15">
        <f>INT(O24-(10*O25))</f>
        <v>6</v>
      </c>
      <c r="P26" s="89" t="s">
        <v>462</v>
      </c>
    </row>
    <row r="27" spans="2:16" ht="12.75">
      <c r="B27" s="32" t="s">
        <v>4</v>
      </c>
      <c r="C27" s="12"/>
      <c r="D27" s="12" t="s">
        <v>5</v>
      </c>
      <c r="E27" s="12"/>
      <c r="F27" s="132"/>
      <c r="G27" s="12" t="s">
        <v>4</v>
      </c>
      <c r="H27" s="12"/>
      <c r="I27" s="12" t="s">
        <v>5</v>
      </c>
      <c r="J27" s="33"/>
      <c r="K27" s="7"/>
      <c r="L27" s="7"/>
      <c r="M27" s="7"/>
      <c r="N27" s="15">
        <f>INT((MOD(INT(N24),2)+(N24-((20*N25)+(2*N26))))*12)</f>
        <v>8</v>
      </c>
      <c r="O27" s="15">
        <f>INT(24*(O24-(10*O25)-O26))</f>
        <v>10</v>
      </c>
      <c r="P27" s="89" t="s">
        <v>463</v>
      </c>
    </row>
    <row r="28" spans="2:16" ht="12.75">
      <c r="B28" s="159">
        <v>-3</v>
      </c>
      <c r="C28" s="12"/>
      <c r="D28" s="160">
        <v>33.75</v>
      </c>
      <c r="E28" s="12"/>
      <c r="F28" s="132"/>
      <c r="G28" s="163">
        <v>114</v>
      </c>
      <c r="H28" s="12"/>
      <c r="I28" s="160">
        <v>42.5</v>
      </c>
      <c r="J28" s="33"/>
      <c r="K28" s="7"/>
      <c r="L28" s="7"/>
      <c r="M28" s="7"/>
      <c r="N28" s="144" t="str">
        <f>CHAR(N25+CODE("A"))</f>
        <v>O</v>
      </c>
      <c r="O28" s="144" t="str">
        <f>CHAR(O25+CODE("A"))</f>
        <v>I</v>
      </c>
      <c r="P28" s="89"/>
    </row>
    <row r="29" spans="2:16" ht="12.75">
      <c r="B29" s="216" t="s">
        <v>8</v>
      </c>
      <c r="C29" s="217"/>
      <c r="D29" s="217"/>
      <c r="E29" s="1"/>
      <c r="F29" s="129" t="s">
        <v>461</v>
      </c>
      <c r="G29" s="217" t="s">
        <v>8</v>
      </c>
      <c r="H29" s="217"/>
      <c r="I29" s="217"/>
      <c r="J29" s="2"/>
      <c r="K29" s="7"/>
      <c r="L29" s="7"/>
      <c r="M29" s="7"/>
      <c r="N29" s="144" t="str">
        <f>CHAR(N26+CODE("0"))</f>
        <v>7</v>
      </c>
      <c r="O29" s="144" t="str">
        <f>CHAR(O26+CODE("0"))</f>
        <v>6</v>
      </c>
      <c r="P29" s="89"/>
    </row>
    <row r="30" spans="2:16" ht="13.5" thickBot="1">
      <c r="B30" s="215">
        <f>IF(E26="N",1,-1)*(B26+(C26/60)+(D26/3600))</f>
        <v>-3.5625</v>
      </c>
      <c r="C30" s="214"/>
      <c r="D30" s="214"/>
      <c r="E30" s="4"/>
      <c r="F30" s="130" t="str">
        <f>N19&amp;O19&amp;N20&amp;O20&amp;N21&amp;O21</f>
        <v>OI76ik</v>
      </c>
      <c r="G30" s="227">
        <f>IF(J26="E",1,-1)*(G26+(H26/60)+(I26/3600))</f>
        <v>114.70833333333334</v>
      </c>
      <c r="H30" s="227"/>
      <c r="I30" s="227"/>
      <c r="J30" s="5"/>
      <c r="K30" s="7"/>
      <c r="L30" s="7"/>
      <c r="M30" s="7"/>
      <c r="N30" s="144" t="str">
        <f>CHAR(N27+CODE("a"))</f>
        <v>i</v>
      </c>
      <c r="O30" s="144" t="str">
        <f>CHAR(O27+CODE("a"))</f>
        <v>k</v>
      </c>
      <c r="P30" s="90"/>
    </row>
    <row r="31" spans="3:15" ht="13.5" thickBot="1">
      <c r="C31" s="6"/>
      <c r="O31" s="9"/>
    </row>
    <row r="32" spans="2:16" ht="13.5" thickBot="1">
      <c r="B32" s="211" t="s">
        <v>12</v>
      </c>
      <c r="C32" s="212"/>
      <c r="D32" s="212"/>
      <c r="E32" s="212"/>
      <c r="F32" s="209"/>
      <c r="G32" s="212"/>
      <c r="H32" s="212"/>
      <c r="I32" s="212"/>
      <c r="J32" s="213"/>
      <c r="K32" s="11"/>
      <c r="L32" s="11"/>
      <c r="M32" s="11"/>
      <c r="N32" s="18" t="s">
        <v>1</v>
      </c>
      <c r="O32" s="18" t="s">
        <v>0</v>
      </c>
      <c r="P32" s="88"/>
    </row>
    <row r="33" spans="2:16" ht="12.75">
      <c r="B33" s="205" t="s">
        <v>0</v>
      </c>
      <c r="C33" s="206"/>
      <c r="D33" s="206"/>
      <c r="E33" s="206"/>
      <c r="F33" s="128"/>
      <c r="G33" s="206" t="s">
        <v>1</v>
      </c>
      <c r="H33" s="206"/>
      <c r="I33" s="206"/>
      <c r="J33" s="207"/>
      <c r="K33" s="11"/>
      <c r="L33" s="11"/>
      <c r="M33" s="11"/>
      <c r="N33" s="15">
        <f>(20*N34)+(2*N35)+IF(N36="",1,((IF(N36&gt;11,N36-12,N36)+0.5)/12))</f>
        <v>294.7083333333333</v>
      </c>
      <c r="O33" s="15">
        <f>(10*O34)+O35+IF(O36="",0.5,((O36+0.5)/24))</f>
        <v>86.4375</v>
      </c>
      <c r="P33" s="89"/>
    </row>
    <row r="34" spans="2:16" ht="12.75">
      <c r="B34" s="29" t="s">
        <v>4</v>
      </c>
      <c r="C34" s="18" t="s">
        <v>5</v>
      </c>
      <c r="D34" s="18" t="s">
        <v>6</v>
      </c>
      <c r="E34" s="127" t="s">
        <v>7</v>
      </c>
      <c r="F34" s="132"/>
      <c r="G34" s="31" t="s">
        <v>4</v>
      </c>
      <c r="H34" s="18" t="s">
        <v>5</v>
      </c>
      <c r="I34" s="18" t="s">
        <v>6</v>
      </c>
      <c r="J34" s="30" t="s">
        <v>7</v>
      </c>
      <c r="K34" s="7"/>
      <c r="L34" s="7"/>
      <c r="M34" s="7"/>
      <c r="N34" s="15">
        <f>CODE(N37)-CODE("A")</f>
        <v>14</v>
      </c>
      <c r="O34" s="15">
        <f>CODE(O37)-CODE("A")</f>
        <v>8</v>
      </c>
      <c r="P34" s="89"/>
    </row>
    <row r="35" spans="2:16" ht="12.75">
      <c r="B35" s="138">
        <f>INT(ABS(B37))</f>
        <v>3</v>
      </c>
      <c r="C35" s="15">
        <f>INT(((60*D37)+0.5-D35)/60)</f>
        <v>33</v>
      </c>
      <c r="D35" s="15">
        <f>INT(MOD((60*D37)+0.5,60))</f>
        <v>45</v>
      </c>
      <c r="E35" s="126" t="str">
        <f>IF(B37&gt;0,"N","S")</f>
        <v>S</v>
      </c>
      <c r="F35" s="139"/>
      <c r="G35" s="16">
        <f>INT(ABS(G37))</f>
        <v>114</v>
      </c>
      <c r="H35" s="15">
        <f>INT(((60*I37)+0.5-I35)/60)</f>
        <v>42</v>
      </c>
      <c r="I35" s="15">
        <f>INT(MOD((60*I37)+0.5,60))</f>
        <v>30</v>
      </c>
      <c r="J35" s="140" t="str">
        <f>IF(G37&gt;0,"E","W")</f>
        <v>E</v>
      </c>
      <c r="K35" s="13"/>
      <c r="L35" s="13"/>
      <c r="M35" s="13"/>
      <c r="N35" s="15">
        <f>CODE(N38)-CODE("0")+IF(AND(N36&lt;&gt;"",N36&gt;11),0.5,0)</f>
        <v>7</v>
      </c>
      <c r="O35" s="15">
        <f>CODE(O38)-CODE("0")</f>
        <v>6</v>
      </c>
      <c r="P35" s="89" t="s">
        <v>464</v>
      </c>
    </row>
    <row r="36" spans="2:16" ht="12.75">
      <c r="B36" s="32" t="s">
        <v>4</v>
      </c>
      <c r="C36" s="12"/>
      <c r="D36" s="12" t="s">
        <v>5</v>
      </c>
      <c r="E36" s="12"/>
      <c r="F36" s="132"/>
      <c r="G36" s="12" t="s">
        <v>4</v>
      </c>
      <c r="H36" s="12"/>
      <c r="I36" s="12" t="s">
        <v>5</v>
      </c>
      <c r="J36" s="33"/>
      <c r="K36" s="7"/>
      <c r="L36" s="7"/>
      <c r="M36" s="7"/>
      <c r="N36" s="15">
        <f>IF(N39="","",CODE(N39)-CODE("a"))</f>
        <v>8</v>
      </c>
      <c r="O36" s="15">
        <f>IF(O39="","",CODE(O39)-CODE("a"))</f>
        <v>10</v>
      </c>
      <c r="P36" s="89" t="s">
        <v>465</v>
      </c>
    </row>
    <row r="37" spans="2:16" ht="12.75">
      <c r="B37" s="141">
        <f>INT(ABS(B39))*SIGN(B39)</f>
        <v>-3</v>
      </c>
      <c r="C37" s="142"/>
      <c r="D37" s="142">
        <f>(ABS(B39)-ABS(B37))*60</f>
        <v>33.75</v>
      </c>
      <c r="E37" s="142"/>
      <c r="F37" s="139"/>
      <c r="G37" s="142">
        <f>INT(ABS(G39))*SIGN(G39)</f>
        <v>114</v>
      </c>
      <c r="H37" s="142"/>
      <c r="I37" s="142">
        <f>(ABS(G39)-ABS(G37))*60</f>
        <v>42.49999999999886</v>
      </c>
      <c r="J37" s="33"/>
      <c r="K37" s="7"/>
      <c r="L37" s="7"/>
      <c r="M37" s="7"/>
      <c r="N37" s="144" t="str">
        <f>UPPER(MID($F$39,1,1))</f>
        <v>O</v>
      </c>
      <c r="O37" s="144" t="str">
        <f>UPPER(MID($F$39,2,1))</f>
        <v>I</v>
      </c>
      <c r="P37" s="89"/>
    </row>
    <row r="38" spans="2:16" ht="12.75">
      <c r="B38" s="216" t="s">
        <v>8</v>
      </c>
      <c r="C38" s="217"/>
      <c r="D38" s="217"/>
      <c r="E38" s="1"/>
      <c r="F38" s="131" t="s">
        <v>461</v>
      </c>
      <c r="G38" s="216" t="s">
        <v>8</v>
      </c>
      <c r="H38" s="217"/>
      <c r="I38" s="217"/>
      <c r="J38" s="2"/>
      <c r="K38" s="7"/>
      <c r="L38" s="7"/>
      <c r="M38" s="7"/>
      <c r="N38" s="144" t="str">
        <f>MID($F$39,3,1)</f>
        <v>7</v>
      </c>
      <c r="O38" s="144" t="str">
        <f>MID($F$39,4,1)</f>
        <v>6</v>
      </c>
      <c r="P38" s="89"/>
    </row>
    <row r="39" spans="2:16" ht="13.5" thickBot="1">
      <c r="B39" s="215">
        <f>O33-90</f>
        <v>-3.5625</v>
      </c>
      <c r="C39" s="214"/>
      <c r="D39" s="214"/>
      <c r="E39" s="4"/>
      <c r="F39" s="164" t="s">
        <v>13</v>
      </c>
      <c r="G39" s="228">
        <f>N33-180</f>
        <v>114.70833333333331</v>
      </c>
      <c r="H39" s="229"/>
      <c r="I39" s="229"/>
      <c r="J39" s="5"/>
      <c r="K39" s="7"/>
      <c r="L39" s="7"/>
      <c r="M39" s="7"/>
      <c r="N39" s="144" t="str">
        <f>LOWER(MID($F$39,5,1))</f>
        <v>i</v>
      </c>
      <c r="O39" s="144" t="str">
        <f>LOWER(MID($F$39,6,1))</f>
        <v>k</v>
      </c>
      <c r="P39" s="90"/>
    </row>
    <row r="40" spans="14:16" ht="12.75">
      <c r="N40" s="145">
        <f>180+G39</f>
        <v>294.7083333333333</v>
      </c>
      <c r="O40" s="145">
        <f>90+B39</f>
        <v>86.4375</v>
      </c>
      <c r="P40" s="89"/>
    </row>
    <row r="41" spans="14:16" ht="12.75">
      <c r="N41" s="145">
        <f>INT(N40/20)</f>
        <v>14</v>
      </c>
      <c r="O41" s="145">
        <f>INT(O40/10)</f>
        <v>8</v>
      </c>
      <c r="P41" s="89"/>
    </row>
    <row r="42" spans="2:16" ht="12.75">
      <c r="B42" s="8"/>
      <c r="C42" t="s">
        <v>457</v>
      </c>
      <c r="N42" s="145">
        <f>INT(N40-(20*N41))/2</f>
        <v>7</v>
      </c>
      <c r="O42" s="145">
        <f>INT(O40-(10*O41))</f>
        <v>6</v>
      </c>
      <c r="P42" s="89" t="s">
        <v>466</v>
      </c>
    </row>
    <row r="43" spans="14:16" ht="12.75">
      <c r="N43" s="145">
        <f>INT((MOD(INT(N40),2)+(N40-((20*N41)+(2*N42))))*12)</f>
        <v>8</v>
      </c>
      <c r="O43" s="145">
        <f>INT(24*(O40-(10*O41)-O42))</f>
        <v>10</v>
      </c>
      <c r="P43" s="89" t="s">
        <v>467</v>
      </c>
    </row>
    <row r="44" spans="2:16" ht="12.75">
      <c r="B44" s="10" t="s">
        <v>16</v>
      </c>
      <c r="C44" t="s">
        <v>458</v>
      </c>
      <c r="N44" s="144" t="str">
        <f>CHAR(N41+CODE("A"))</f>
        <v>O</v>
      </c>
      <c r="O44" s="144" t="str">
        <f>CHAR(O41+CODE("A"))</f>
        <v>I</v>
      </c>
      <c r="P44" s="89" t="s">
        <v>468</v>
      </c>
    </row>
    <row r="45" spans="14:16" ht="12.75">
      <c r="N45" s="144" t="str">
        <f>CHAR(N42+CODE("0"))</f>
        <v>7</v>
      </c>
      <c r="O45" s="144" t="str">
        <f>CHAR(O42+CODE("0"))</f>
        <v>6</v>
      </c>
      <c r="P45" s="89"/>
    </row>
    <row r="46" spans="14:16" ht="12.75">
      <c r="N46" s="144" t="str">
        <f>CHAR(N43+CODE("a"))</f>
        <v>i</v>
      </c>
      <c r="O46" s="144" t="str">
        <f>CHAR(O43+CODE("a"))</f>
        <v>k</v>
      </c>
      <c r="P46" s="90"/>
    </row>
    <row r="48" ht="12.75">
      <c r="P48" t="s">
        <v>64</v>
      </c>
    </row>
  </sheetData>
  <sheetProtection password="C486" sheet="1" objects="1" scenarios="1"/>
  <mergeCells count="30">
    <mergeCell ref="B38:D38"/>
    <mergeCell ref="G38:I38"/>
    <mergeCell ref="G39:I39"/>
    <mergeCell ref="B39:D39"/>
    <mergeCell ref="B30:D30"/>
    <mergeCell ref="G29:I29"/>
    <mergeCell ref="G30:I30"/>
    <mergeCell ref="B29:D29"/>
    <mergeCell ref="G20:I20"/>
    <mergeCell ref="G21:I21"/>
    <mergeCell ref="B20:D20"/>
    <mergeCell ref="B21:D21"/>
    <mergeCell ref="B33:E33"/>
    <mergeCell ref="G33:J33"/>
    <mergeCell ref="B2:J2"/>
    <mergeCell ref="B3:J3"/>
    <mergeCell ref="B32:J32"/>
    <mergeCell ref="B23:J23"/>
    <mergeCell ref="B24:E24"/>
    <mergeCell ref="G24:J24"/>
    <mergeCell ref="B6:E6"/>
    <mergeCell ref="G6:J6"/>
    <mergeCell ref="B15:E15"/>
    <mergeCell ref="G15:J15"/>
    <mergeCell ref="B5:J5"/>
    <mergeCell ref="B14:J14"/>
    <mergeCell ref="G12:I12"/>
    <mergeCell ref="B12:D12"/>
    <mergeCell ref="B11:D11"/>
    <mergeCell ref="G11:I11"/>
  </mergeCells>
  <printOptions/>
  <pageMargins left="0.75" right="0.75" top="1" bottom="1" header="0.5" footer="0.5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Hendry Risjawan</cp:lastModifiedBy>
  <cp:lastPrinted>2001-12-12T08:25:33Z</cp:lastPrinted>
  <dcterms:created xsi:type="dcterms:W3CDTF">2001-12-10T07:05:35Z</dcterms:created>
  <dcterms:modified xsi:type="dcterms:W3CDTF">2003-03-18T13:57:25Z</dcterms:modified>
  <cp:category/>
  <cp:version/>
  <cp:contentType/>
  <cp:contentStatus/>
</cp:coreProperties>
</file>